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sar_delpozo\CBC\CBC_area_consultoria\LB_CIES_Apurimac\productos\"/>
    </mc:Choice>
  </mc:AlternateContent>
  <bookViews>
    <workbookView xWindow="0" yWindow="0" windowWidth="28800" windowHeight="12435"/>
  </bookViews>
  <sheets>
    <sheet name="Hoja1" sheetId="1" r:id="rId1"/>
    <sheet name="Hoja3" sheetId="3" r:id="rId2"/>
    <sheet name="Hoja2" sheetId="2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5" i="1"/>
  <c r="D16" i="11"/>
  <c r="C16" i="11"/>
  <c r="J26" i="10" l="1"/>
  <c r="J27" i="10"/>
  <c r="J28" i="10"/>
  <c r="J29" i="10"/>
  <c r="J30" i="10"/>
  <c r="J33" i="10"/>
  <c r="J37" i="10"/>
  <c r="J23" i="10"/>
  <c r="G25" i="10"/>
  <c r="G26" i="10"/>
  <c r="G28" i="10"/>
  <c r="G29" i="10"/>
  <c r="G30" i="10"/>
  <c r="G34" i="10"/>
  <c r="G35" i="10"/>
  <c r="G37" i="10"/>
  <c r="G23" i="10"/>
  <c r="D26" i="10"/>
  <c r="D27" i="10"/>
  <c r="D28" i="10"/>
  <c r="D29" i="10"/>
  <c r="D30" i="10"/>
  <c r="D31" i="10"/>
  <c r="D33" i="10"/>
  <c r="D34" i="10"/>
  <c r="D36" i="10"/>
  <c r="D37" i="10"/>
  <c r="I37" i="10"/>
  <c r="H37" i="10"/>
  <c r="F37" i="10"/>
  <c r="E37" i="10"/>
  <c r="C37" i="10"/>
  <c r="B37" i="10"/>
  <c r="J3" i="10"/>
  <c r="J6" i="10"/>
  <c r="J7" i="10"/>
  <c r="J8" i="10"/>
  <c r="J9" i="10"/>
  <c r="J10" i="10"/>
  <c r="J13" i="10"/>
  <c r="J17" i="10"/>
  <c r="G17" i="10"/>
  <c r="G15" i="10"/>
  <c r="G14" i="10"/>
  <c r="G10" i="10"/>
  <c r="G9" i="10"/>
  <c r="G8" i="10"/>
  <c r="G6" i="10"/>
  <c r="G5" i="10"/>
  <c r="G3" i="10"/>
  <c r="D17" i="10"/>
  <c r="D16" i="10"/>
  <c r="D14" i="10"/>
  <c r="D13" i="10"/>
  <c r="D11" i="10"/>
  <c r="D10" i="10"/>
  <c r="D9" i="10"/>
  <c r="D8" i="10"/>
  <c r="D7" i="10"/>
  <c r="D6" i="10"/>
  <c r="I17" i="10"/>
  <c r="H17" i="10"/>
  <c r="F17" i="10"/>
  <c r="E17" i="10"/>
  <c r="C17" i="10"/>
  <c r="B17" i="10"/>
  <c r="B17" i="9"/>
  <c r="C17" i="8"/>
  <c r="B17" i="8"/>
  <c r="F36" i="7"/>
  <c r="E36" i="7"/>
  <c r="D36" i="7"/>
  <c r="C36" i="7"/>
  <c r="B36" i="7"/>
  <c r="F17" i="7"/>
  <c r="E17" i="7"/>
  <c r="D17" i="7"/>
  <c r="C17" i="7"/>
  <c r="B17" i="7"/>
  <c r="F17" i="6"/>
  <c r="D17" i="6"/>
  <c r="C17" i="6"/>
  <c r="B17" i="6"/>
  <c r="B36" i="5"/>
  <c r="C17" i="5"/>
  <c r="G17" i="5" s="1"/>
  <c r="F18" i="5" s="1"/>
  <c r="D17" i="5"/>
  <c r="E17" i="5"/>
  <c r="F17" i="5"/>
  <c r="B17" i="5"/>
  <c r="F36" i="5"/>
  <c r="E36" i="5"/>
  <c r="D36" i="5"/>
  <c r="C36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3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C16" i="4"/>
  <c r="B16" i="4"/>
  <c r="G17" i="7" l="1"/>
  <c r="E18" i="7" s="1"/>
  <c r="C18" i="7"/>
  <c r="B18" i="7"/>
  <c r="G36" i="7"/>
  <c r="G38" i="7" s="1"/>
  <c r="H17" i="7" s="1"/>
  <c r="G36" i="5"/>
  <c r="F37" i="5" s="1"/>
  <c r="B18" i="5"/>
  <c r="E18" i="5"/>
  <c r="C18" i="5"/>
  <c r="D18" i="5"/>
  <c r="B37" i="5"/>
  <c r="C37" i="5"/>
  <c r="C37" i="2"/>
  <c r="D37" i="2"/>
  <c r="E37" i="2"/>
  <c r="F37" i="2"/>
  <c r="B37" i="2"/>
  <c r="C18" i="2"/>
  <c r="D18" i="2"/>
  <c r="E18" i="2"/>
  <c r="F18" i="2"/>
  <c r="B18" i="2"/>
  <c r="H17" i="2"/>
  <c r="H36" i="2"/>
  <c r="G38" i="2"/>
  <c r="G36" i="2"/>
  <c r="G17" i="2"/>
  <c r="C36" i="2"/>
  <c r="D36" i="2"/>
  <c r="E36" i="2"/>
  <c r="F36" i="2"/>
  <c r="B36" i="2"/>
  <c r="D18" i="7" l="1"/>
  <c r="F18" i="7"/>
  <c r="C37" i="7"/>
  <c r="F37" i="7"/>
  <c r="H36" i="7"/>
  <c r="E37" i="7"/>
  <c r="D37" i="7"/>
  <c r="B37" i="7"/>
  <c r="G38" i="5"/>
  <c r="H36" i="5" s="1"/>
  <c r="D37" i="5"/>
  <c r="E37" i="5"/>
  <c r="H17" i="5"/>
</calcChain>
</file>

<file path=xl/sharedStrings.xml><?xml version="1.0" encoding="utf-8"?>
<sst xmlns="http://schemas.openxmlformats.org/spreadsheetml/2006/main" count="372" uniqueCount="101">
  <si>
    <t>Cantidad promedio de especies de ganado por familia</t>
  </si>
  <si>
    <t>Alpacas</t>
  </si>
  <si>
    <t>Llama</t>
  </si>
  <si>
    <t>Ovino</t>
  </si>
  <si>
    <t>Vacuno</t>
  </si>
  <si>
    <t>Caballos</t>
  </si>
  <si>
    <t>Cerdos</t>
  </si>
  <si>
    <t>Cuyes</t>
  </si>
  <si>
    <t>Aves</t>
  </si>
  <si>
    <t>Cantidad total de especies de ganado a nivel distrital</t>
  </si>
  <si>
    <t>Comunidad</t>
  </si>
  <si>
    <t>Allauca</t>
  </si>
  <si>
    <t>Ampacho</t>
  </si>
  <si>
    <t>Ancco</t>
  </si>
  <si>
    <t>Cascana</t>
  </si>
  <si>
    <t>Chicllamarca</t>
  </si>
  <si>
    <t>Coyllullo</t>
  </si>
  <si>
    <t>Huacullo</t>
  </si>
  <si>
    <t>Itana</t>
  </si>
  <si>
    <t>Juntaya</t>
  </si>
  <si>
    <t>Kilcata</t>
  </si>
  <si>
    <t>San Juan de Huillcarana</t>
  </si>
  <si>
    <t>Soncococha</t>
  </si>
  <si>
    <t>Totora - Oropesa</t>
  </si>
  <si>
    <t>Yumire</t>
  </si>
  <si>
    <t>Distrito Totora-Oropesa</t>
  </si>
  <si>
    <t>Cantidad total de especies del hato alpaquero Raza Suri</t>
  </si>
  <si>
    <t>Crias</t>
  </si>
  <si>
    <t>Tuis Hembras</t>
  </si>
  <si>
    <t>Tuis Machos</t>
  </si>
  <si>
    <t>Alpaca adulta</t>
  </si>
  <si>
    <t>Macho reproductor</t>
  </si>
  <si>
    <t>Cantidad total de especies del hato alpaquero Raza Huacaya</t>
  </si>
  <si>
    <t>Principales características de la esquila de alpacas</t>
  </si>
  <si>
    <t>Número promedio de campañas obtenidas por alpaca</t>
  </si>
  <si>
    <t>Edad promedio del animal al comenzar la esquila</t>
  </si>
  <si>
    <t>Número promedio de alpacas esquiladas</t>
  </si>
  <si>
    <t>Producción promedio de fibra por alpaca adulta en kilogramos</t>
  </si>
  <si>
    <t>Producción promedio de fibra por alpaca tuis en kilogramos</t>
  </si>
  <si>
    <t>Producción promedio de fibra por hato alpaquero anual en kilogramos</t>
  </si>
  <si>
    <t>Ratio muertos/nacidos vivos</t>
  </si>
  <si>
    <t>Tasa de mortalidad por cada 1000 nacidos vivos</t>
  </si>
  <si>
    <t>Número de crías total del Hato alpaquero</t>
  </si>
  <si>
    <t>Número de crías logradas total del hato alpaquero</t>
  </si>
  <si>
    <t>Cantidad total de especies del ganado vacuno: Raza Criollo</t>
  </si>
  <si>
    <t>Terneros</t>
  </si>
  <si>
    <t>Vaquillas</t>
  </si>
  <si>
    <t>Vacas</t>
  </si>
  <si>
    <t>Toretes</t>
  </si>
  <si>
    <t>Toros</t>
  </si>
  <si>
    <t>Cantidad total de especies del ganado vacuno: Raza Cruzado</t>
  </si>
  <si>
    <t>Características productivas del ganado vacuno</t>
  </si>
  <si>
    <t>Número de vacas con producción láctea</t>
  </si>
  <si>
    <t>Meses de producción láctea</t>
  </si>
  <si>
    <t>Número de partos por año</t>
  </si>
  <si>
    <t>Cantidad total de especies de ganado ovino: Raza Criollo</t>
  </si>
  <si>
    <t>Cantidad total de especies de ganado ovino: Raza Cruzado</t>
  </si>
  <si>
    <t>Cría</t>
  </si>
  <si>
    <t>Borrega</t>
  </si>
  <si>
    <t>Borrego</t>
  </si>
  <si>
    <t>Ovejas</t>
  </si>
  <si>
    <t>Carneros</t>
  </si>
  <si>
    <t>Características de la producción de lana de oveja</t>
  </si>
  <si>
    <t>Número de ovejas esquilas por año</t>
  </si>
  <si>
    <t>Kilogramos promedio de lana producidos por oveja</t>
  </si>
  <si>
    <t>Cantidad total de cuyes (todas las razas)</t>
  </si>
  <si>
    <t>Número de cuyes</t>
  </si>
  <si>
    <t>Número de alpacas</t>
  </si>
  <si>
    <t>Área de pastoreo de alpacas</t>
  </si>
  <si>
    <t>Número de vacunos</t>
  </si>
  <si>
    <t>Área de pastoreo de vacunos</t>
  </si>
  <si>
    <t>Número de ovinos</t>
  </si>
  <si>
    <t>Área de pastoreo de ovino</t>
  </si>
  <si>
    <t>Carga animal promedio</t>
  </si>
  <si>
    <t>Número promedio de alpacas</t>
  </si>
  <si>
    <t>Área promedio de pastoreo de alpacas</t>
  </si>
  <si>
    <t>Número promediode vacunos</t>
  </si>
  <si>
    <t>Área promedio de pastoreo de vacunos</t>
  </si>
  <si>
    <t>Número promedio de ovinos</t>
  </si>
  <si>
    <t>Área promedio de pastoreo de ovino</t>
  </si>
  <si>
    <t>Carga promedio de alpacas</t>
  </si>
  <si>
    <t>Carga promedio de vacunos</t>
  </si>
  <si>
    <t>Carga promedio de ovinos</t>
  </si>
  <si>
    <t>Carga animal total</t>
  </si>
  <si>
    <t>Carga total de alpacas</t>
  </si>
  <si>
    <t>Carga total de vacunos</t>
  </si>
  <si>
    <t>Carga total de ovinos</t>
  </si>
  <si>
    <t>Ámbito de estudio</t>
  </si>
  <si>
    <t>Comunidad/anexo/sector</t>
  </si>
  <si>
    <t>Región Apurímac, Provinica de Antabamba, Distrito de Totora-Oropesa</t>
  </si>
  <si>
    <t>Ccascaña</t>
  </si>
  <si>
    <t>Sonccoccocha</t>
  </si>
  <si>
    <t>San Juan de Vilcarani</t>
  </si>
  <si>
    <t>Itaña</t>
  </si>
  <si>
    <t>Ccoyllullo</t>
  </si>
  <si>
    <t>Allahuca</t>
  </si>
  <si>
    <t>Pueblo de Totora-Oropesa</t>
  </si>
  <si>
    <t>Número esperado de familias (1)</t>
  </si>
  <si>
    <t>Número de familias encuestadas (2)</t>
  </si>
  <si>
    <t>Total</t>
  </si>
  <si>
    <t>Notas:
(1) Número de familias de acuerdo con Términos de Referencia del estudio
(2) Número de familias de acuerdo con las características demográficas reales del distrito
Elaboración: Propia.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</si>
</sst>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Fill="1" applyBorder="1"/>
    <xf numFmtId="0" fontId="0" fillId="0" borderId="2" xfId="0" applyFill="1" applyBorder="1"/>
    <xf numFmtId="9" fontId="0" fillId="0" borderId="0" xfId="1" applyFont="1"/>
    <xf numFmtId="9" fontId="0" fillId="0" borderId="0" xfId="1" applyFont="1" applyFill="1" applyBorder="1"/>
    <xf numFmtId="9" fontId="0" fillId="0" borderId="1" xfId="1" applyFont="1" applyBorder="1"/>
    <xf numFmtId="1" fontId="0" fillId="0" borderId="1" xfId="0" applyNumberForma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>
                <a:solidFill>
                  <a:sysClr val="windowText" lastClr="000000"/>
                </a:solidFill>
              </a:rPr>
              <a:t>Estructura</a:t>
            </a:r>
            <a:r>
              <a:rPr lang="es-PE" sz="1100" baseline="0">
                <a:solidFill>
                  <a:sysClr val="windowText" lastClr="000000"/>
                </a:solidFill>
              </a:rPr>
              <a:t> del hato alpaquero: raza suri</a:t>
            </a:r>
            <a:endParaRPr lang="es-PE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1.3458223972003502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758698600174978"/>
          <c:y val="0.24318569553805774"/>
          <c:w val="0.40937160979877513"/>
          <c:h val="0.682286016331291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2.2222222222222223E-2"/>
                  <c:y val="-5.55555555555556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54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44444444444445E-2"/>
                  <c:y val="-9.25925925925925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77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16666666666666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5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76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888888888888895"/>
                  <c:y val="5.5555555555555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53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Hoja2!$B$2:$F$2</c:f>
              <c:strCache>
                <c:ptCount val="5"/>
                <c:pt idx="0">
                  <c:v>Crias</c:v>
                </c:pt>
                <c:pt idx="1">
                  <c:v>Tuis Hembras</c:v>
                </c:pt>
                <c:pt idx="2">
                  <c:v>Tuis Machos</c:v>
                </c:pt>
                <c:pt idx="3">
                  <c:v>Alpaca adulta</c:v>
                </c:pt>
                <c:pt idx="4">
                  <c:v>Macho reproductor</c:v>
                </c:pt>
              </c:strCache>
            </c:strRef>
          </c:cat>
          <c:val>
            <c:numRef>
              <c:f>Hoja2!$B$18:$F$18</c:f>
              <c:numCache>
                <c:formatCode>0%</c:formatCode>
                <c:ptCount val="5"/>
                <c:pt idx="0">
                  <c:v>0.32699813337858474</c:v>
                </c:pt>
                <c:pt idx="1">
                  <c:v>0.16714746309180384</c:v>
                </c:pt>
                <c:pt idx="2">
                  <c:v>8.4507042253521125E-2</c:v>
                </c:pt>
                <c:pt idx="3">
                  <c:v>0.37722721873409132</c:v>
                </c:pt>
                <c:pt idx="4">
                  <c:v>4.4120142541998982E-2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Estructura del hato alpaquero: raza Huacaya</a:t>
            </a:r>
          </a:p>
        </c:rich>
      </c:tx>
      <c:layout>
        <c:manualLayout>
          <c:xMode val="edge"/>
          <c:yMode val="edge"/>
          <c:x val="1.3458223972003502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758698600174978"/>
          <c:y val="0.24318569553805774"/>
          <c:w val="0.40937160979877513"/>
          <c:h val="0.682286016331291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54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77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5000000000000001E-2"/>
                  <c:y val="-4.62962962962979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76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8888888888888888"/>
                  <c:y val="7.407407407407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53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Hoja2!$B$2:$F$2</c:f>
              <c:strCache>
                <c:ptCount val="5"/>
                <c:pt idx="0">
                  <c:v>Crias</c:v>
                </c:pt>
                <c:pt idx="1">
                  <c:v>Tuis Hembras</c:v>
                </c:pt>
                <c:pt idx="2">
                  <c:v>Tuis Machos</c:v>
                </c:pt>
                <c:pt idx="3">
                  <c:v>Alpaca adulta</c:v>
                </c:pt>
                <c:pt idx="4">
                  <c:v>Macho reproductor</c:v>
                </c:pt>
              </c:strCache>
            </c:strRef>
          </c:cat>
          <c:val>
            <c:numRef>
              <c:f>Hoja2!$B$37:$F$37</c:f>
              <c:numCache>
                <c:formatCode>0%</c:formatCode>
                <c:ptCount val="5"/>
                <c:pt idx="0">
                  <c:v>0.21066185938707185</c:v>
                </c:pt>
                <c:pt idx="1">
                  <c:v>0.12418805619938765</c:v>
                </c:pt>
                <c:pt idx="2">
                  <c:v>8.4156007668755542E-2</c:v>
                </c:pt>
                <c:pt idx="3">
                  <c:v>0.56273786018828509</c:v>
                </c:pt>
                <c:pt idx="4">
                  <c:v>1.8256216556499841E-2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072796934865901E-2"/>
          <c:y val="9.3507991532588125E-2"/>
          <c:w val="0.95785440613026818"/>
          <c:h val="0.53234940116228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Hoja4!$D$1</c:f>
              <c:strCache>
                <c:ptCount val="1"/>
                <c:pt idx="0">
                  <c:v>Ratio muertos/nacidos vivos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Hoja4!$A$2:$A$16</c:f>
              <c:strCache>
                <c:ptCount val="15"/>
                <c:pt idx="0">
                  <c:v>Allauca</c:v>
                </c:pt>
                <c:pt idx="1">
                  <c:v>Ampacho</c:v>
                </c:pt>
                <c:pt idx="2">
                  <c:v>Ancco</c:v>
                </c:pt>
                <c:pt idx="3">
                  <c:v>Cascana</c:v>
                </c:pt>
                <c:pt idx="4">
                  <c:v>Chicllamarca</c:v>
                </c:pt>
                <c:pt idx="5">
                  <c:v>Coyllullo</c:v>
                </c:pt>
                <c:pt idx="6">
                  <c:v>Huacullo</c:v>
                </c:pt>
                <c:pt idx="7">
                  <c:v>Itana</c:v>
                </c:pt>
                <c:pt idx="8">
                  <c:v>Juntaya</c:v>
                </c:pt>
                <c:pt idx="9">
                  <c:v>Kilcata</c:v>
                </c:pt>
                <c:pt idx="10">
                  <c:v>San Juan de Huillcarana</c:v>
                </c:pt>
                <c:pt idx="11">
                  <c:v>Soncococha</c:v>
                </c:pt>
                <c:pt idx="12">
                  <c:v>Totora - Oropesa</c:v>
                </c:pt>
                <c:pt idx="13">
                  <c:v>Yumire</c:v>
                </c:pt>
                <c:pt idx="14">
                  <c:v>Distrito Totora-Oropesa</c:v>
                </c:pt>
              </c:strCache>
            </c:strRef>
          </c:cat>
          <c:val>
            <c:numRef>
              <c:f>Hoja4!$D$2:$D$16</c:f>
              <c:numCache>
                <c:formatCode>0%</c:formatCode>
                <c:ptCount val="15"/>
                <c:pt idx="0">
                  <c:v>0</c:v>
                </c:pt>
                <c:pt idx="1">
                  <c:v>0.28896103896103897</c:v>
                </c:pt>
                <c:pt idx="2">
                  <c:v>0.5</c:v>
                </c:pt>
                <c:pt idx="3">
                  <c:v>0.27351247600767753</c:v>
                </c:pt>
                <c:pt idx="4">
                  <c:v>0.29690189328743544</c:v>
                </c:pt>
                <c:pt idx="5">
                  <c:v>0.25622406639004147</c:v>
                </c:pt>
                <c:pt idx="6">
                  <c:v>0.31970260223048325</c:v>
                </c:pt>
                <c:pt idx="7">
                  <c:v>0.35567010309278352</c:v>
                </c:pt>
                <c:pt idx="8">
                  <c:v>0.27769985974754557</c:v>
                </c:pt>
                <c:pt idx="9">
                  <c:v>0.3052788844621514</c:v>
                </c:pt>
                <c:pt idx="10">
                  <c:v>0.25065963060686014</c:v>
                </c:pt>
                <c:pt idx="11">
                  <c:v>0.26819923371647508</c:v>
                </c:pt>
                <c:pt idx="12">
                  <c:v>0.2</c:v>
                </c:pt>
                <c:pt idx="13">
                  <c:v>0.30769230769230771</c:v>
                </c:pt>
                <c:pt idx="14">
                  <c:v>0.28997527713533777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16297232"/>
        <c:axId val="-1516291792"/>
      </c:barChart>
      <c:catAx>
        <c:axId val="-151629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516291792"/>
        <c:crosses val="autoZero"/>
        <c:auto val="1"/>
        <c:lblAlgn val="ctr"/>
        <c:lblOffset val="100"/>
        <c:noMultiLvlLbl val="0"/>
      </c:catAx>
      <c:valAx>
        <c:axId val="-15162917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51629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072796934865901E-2"/>
          <c:y val="9.3507991532588125E-2"/>
          <c:w val="0.95785440613026818"/>
          <c:h val="0.53234940116228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Hoja4!$E$1</c:f>
              <c:strCache>
                <c:ptCount val="1"/>
                <c:pt idx="0">
                  <c:v>Tasa de mortalidad por cada 1000 nacidos vivos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Hoja4!$A$2:$A$16</c:f>
              <c:strCache>
                <c:ptCount val="15"/>
                <c:pt idx="0">
                  <c:v>Allauca</c:v>
                </c:pt>
                <c:pt idx="1">
                  <c:v>Ampacho</c:v>
                </c:pt>
                <c:pt idx="2">
                  <c:v>Ancco</c:v>
                </c:pt>
                <c:pt idx="3">
                  <c:v>Cascana</c:v>
                </c:pt>
                <c:pt idx="4">
                  <c:v>Chicllamarca</c:v>
                </c:pt>
                <c:pt idx="5">
                  <c:v>Coyllullo</c:v>
                </c:pt>
                <c:pt idx="6">
                  <c:v>Huacullo</c:v>
                </c:pt>
                <c:pt idx="7">
                  <c:v>Itana</c:v>
                </c:pt>
                <c:pt idx="8">
                  <c:v>Juntaya</c:v>
                </c:pt>
                <c:pt idx="9">
                  <c:v>Kilcata</c:v>
                </c:pt>
                <c:pt idx="10">
                  <c:v>San Juan de Huillcarana</c:v>
                </c:pt>
                <c:pt idx="11">
                  <c:v>Soncococha</c:v>
                </c:pt>
                <c:pt idx="12">
                  <c:v>Totora - Oropesa</c:v>
                </c:pt>
                <c:pt idx="13">
                  <c:v>Yumire</c:v>
                </c:pt>
                <c:pt idx="14">
                  <c:v>Distrito Totora-Oropesa</c:v>
                </c:pt>
              </c:strCache>
            </c:strRef>
          </c:cat>
          <c:val>
            <c:numRef>
              <c:f>Hoja4!$E$2:$E$16</c:f>
              <c:numCache>
                <c:formatCode>0</c:formatCode>
                <c:ptCount val="15"/>
                <c:pt idx="0">
                  <c:v>0</c:v>
                </c:pt>
                <c:pt idx="1">
                  <c:v>288.96103896103898</c:v>
                </c:pt>
                <c:pt idx="2">
                  <c:v>500</c:v>
                </c:pt>
                <c:pt idx="3">
                  <c:v>273.51247600767755</c:v>
                </c:pt>
                <c:pt idx="4">
                  <c:v>296.90189328743543</c:v>
                </c:pt>
                <c:pt idx="5">
                  <c:v>256.22406639004146</c:v>
                </c:pt>
                <c:pt idx="6">
                  <c:v>319.70260223048325</c:v>
                </c:pt>
                <c:pt idx="7">
                  <c:v>355.67010309278351</c:v>
                </c:pt>
                <c:pt idx="8">
                  <c:v>277.69985974754559</c:v>
                </c:pt>
                <c:pt idx="9">
                  <c:v>305.27888446215138</c:v>
                </c:pt>
                <c:pt idx="10">
                  <c:v>250.65963060686013</c:v>
                </c:pt>
                <c:pt idx="11">
                  <c:v>268.19923371647508</c:v>
                </c:pt>
                <c:pt idx="12">
                  <c:v>200</c:v>
                </c:pt>
                <c:pt idx="13">
                  <c:v>307.69230769230774</c:v>
                </c:pt>
                <c:pt idx="14">
                  <c:v>289.97527713533776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16305936"/>
        <c:axId val="-1516302128"/>
      </c:barChart>
      <c:catAx>
        <c:axId val="-151630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516302128"/>
        <c:crosses val="autoZero"/>
        <c:auto val="1"/>
        <c:lblAlgn val="ctr"/>
        <c:lblOffset val="100"/>
        <c:noMultiLvlLbl val="0"/>
      </c:catAx>
      <c:valAx>
        <c:axId val="-15163021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51630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>
                <a:solidFill>
                  <a:sysClr val="windowText" lastClr="000000"/>
                </a:solidFill>
              </a:rPr>
              <a:t>Estructura</a:t>
            </a:r>
            <a:r>
              <a:rPr lang="es-PE" sz="1100" baseline="0">
                <a:solidFill>
                  <a:sysClr val="windowText" lastClr="000000"/>
                </a:solidFill>
              </a:rPr>
              <a:t> del ganado vacuno: raza criollo</a:t>
            </a:r>
            <a:endParaRPr lang="es-PE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1.3458223972003502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758698600174978"/>
          <c:y val="0.24318569553805774"/>
          <c:w val="0.40937160979877513"/>
          <c:h val="0.68228601633129193"/>
        </c:manualLayout>
      </c:layout>
      <c:pieChart>
        <c:varyColors val="1"/>
        <c:ser>
          <c:idx val="0"/>
          <c:order val="0"/>
          <c:tx>
            <c:strRef>
              <c:f>Hoja5!$A$1</c:f>
              <c:strCache>
                <c:ptCount val="1"/>
                <c:pt idx="0">
                  <c:v>Cantidad total de especies del ganado vacuno: Raza Criollo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2.2222222222222223E-2"/>
                  <c:y val="-5.55555555555556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54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44444444444445E-2"/>
                  <c:y val="-9.25925925925925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77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555555555561E-2"/>
                  <c:y val="-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833333333333333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76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55555555555555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53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Hoja5!$B$2:$F$2</c:f>
              <c:strCache>
                <c:ptCount val="5"/>
                <c:pt idx="0">
                  <c:v>Terneros</c:v>
                </c:pt>
                <c:pt idx="1">
                  <c:v>Vaquillas</c:v>
                </c:pt>
                <c:pt idx="2">
                  <c:v>Vacas</c:v>
                </c:pt>
                <c:pt idx="3">
                  <c:v>Toretes</c:v>
                </c:pt>
                <c:pt idx="4">
                  <c:v>Toros</c:v>
                </c:pt>
              </c:strCache>
            </c:strRef>
          </c:cat>
          <c:val>
            <c:numRef>
              <c:f>Hoja5!$B$18:$F$18</c:f>
              <c:numCache>
                <c:formatCode>0%</c:formatCode>
                <c:ptCount val="5"/>
                <c:pt idx="0">
                  <c:v>0.18144888287068381</c:v>
                </c:pt>
                <c:pt idx="1">
                  <c:v>0.16858496953283683</c:v>
                </c:pt>
                <c:pt idx="2">
                  <c:v>0.46716316858496953</c:v>
                </c:pt>
                <c:pt idx="3">
                  <c:v>0.1069735951252539</c:v>
                </c:pt>
                <c:pt idx="4">
                  <c:v>7.582938388625593E-2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Estructura del ganado vacuno: raza Cruzado</a:t>
            </a:r>
          </a:p>
        </c:rich>
      </c:tx>
      <c:layout>
        <c:manualLayout>
          <c:xMode val="edge"/>
          <c:yMode val="edge"/>
          <c:x val="1.3458223972003502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758698600174978"/>
          <c:y val="0.24318569553805774"/>
          <c:w val="0.40937160979877513"/>
          <c:h val="0.68228601633129193"/>
        </c:manualLayout>
      </c:layout>
      <c:pieChart>
        <c:varyColors val="1"/>
        <c:ser>
          <c:idx val="0"/>
          <c:order val="0"/>
          <c:tx>
            <c:strRef>
              <c:f>Hoja5!$A$20</c:f>
              <c:strCache>
                <c:ptCount val="1"/>
                <c:pt idx="0">
                  <c:v>Cantidad total de especies del ganado vacuno: Raza Cruzado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54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77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76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53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Hoja5!$B$21:$F$21</c:f>
              <c:strCache>
                <c:ptCount val="5"/>
                <c:pt idx="0">
                  <c:v>Terneros</c:v>
                </c:pt>
                <c:pt idx="1">
                  <c:v>Vaquillas</c:v>
                </c:pt>
                <c:pt idx="2">
                  <c:v>Vacas</c:v>
                </c:pt>
                <c:pt idx="3">
                  <c:v>Toretes</c:v>
                </c:pt>
                <c:pt idx="4">
                  <c:v>Toros</c:v>
                </c:pt>
              </c:strCache>
            </c:strRef>
          </c:cat>
          <c:val>
            <c:numRef>
              <c:f>Hoja5!$B$37:$F$37</c:f>
              <c:numCache>
                <c:formatCode>0%</c:formatCode>
                <c:ptCount val="5"/>
                <c:pt idx="0">
                  <c:v>0.2857142857142857</c:v>
                </c:pt>
                <c:pt idx="1">
                  <c:v>0.18571428571428572</c:v>
                </c:pt>
                <c:pt idx="2">
                  <c:v>0.35714285714285715</c:v>
                </c:pt>
                <c:pt idx="3">
                  <c:v>0.12857142857142856</c:v>
                </c:pt>
                <c:pt idx="4">
                  <c:v>4.2857142857142858E-2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>
                <a:solidFill>
                  <a:sysClr val="windowText" lastClr="000000"/>
                </a:solidFill>
              </a:rPr>
              <a:t>Estructura</a:t>
            </a:r>
            <a:r>
              <a:rPr lang="es-PE" sz="1100" baseline="0">
                <a:solidFill>
                  <a:sysClr val="windowText" lastClr="000000"/>
                </a:solidFill>
              </a:rPr>
              <a:t> del ganado vacuno: raza criollo</a:t>
            </a:r>
            <a:endParaRPr lang="es-PE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1.3458223972003502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758698600174978"/>
          <c:y val="0.24318569553805774"/>
          <c:w val="0.40937160979877513"/>
          <c:h val="0.68228601633129193"/>
        </c:manualLayout>
      </c:layout>
      <c:pieChart>
        <c:varyColors val="1"/>
        <c:ser>
          <c:idx val="0"/>
          <c:order val="0"/>
          <c:tx>
            <c:strRef>
              <c:f>Hoja7!$A$1</c:f>
              <c:strCache>
                <c:ptCount val="1"/>
                <c:pt idx="0">
                  <c:v>Cantidad total de especies de ganado ovino: Raza Criollo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2.2222222222222223E-2"/>
                  <c:y val="-5.55555555555556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54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44444444444445E-2"/>
                  <c:y val="-9.25925925925925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77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22222222222215E-2"/>
                  <c:y val="-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833333333333333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76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55555555555555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53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Hoja7!$B$2:$F$2</c:f>
              <c:strCache>
                <c:ptCount val="5"/>
                <c:pt idx="0">
                  <c:v>Cría</c:v>
                </c:pt>
                <c:pt idx="1">
                  <c:v>Borrega</c:v>
                </c:pt>
                <c:pt idx="2">
                  <c:v>Borrego</c:v>
                </c:pt>
                <c:pt idx="3">
                  <c:v>Ovejas</c:v>
                </c:pt>
                <c:pt idx="4">
                  <c:v>Carneros</c:v>
                </c:pt>
              </c:strCache>
            </c:strRef>
          </c:cat>
          <c:val>
            <c:numRef>
              <c:f>Hoja7!$B$18:$F$18</c:f>
              <c:numCache>
                <c:formatCode>0%</c:formatCode>
                <c:ptCount val="5"/>
                <c:pt idx="0">
                  <c:v>0.18535262206148281</c:v>
                </c:pt>
                <c:pt idx="1">
                  <c:v>0.14677516576250754</c:v>
                </c:pt>
                <c:pt idx="2">
                  <c:v>8.5895117540687155E-2</c:v>
                </c:pt>
                <c:pt idx="3">
                  <c:v>0.54400241109101866</c:v>
                </c:pt>
                <c:pt idx="4">
                  <c:v>3.7974683544303799E-2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Estructura del ganado vacuno: raza Cruzado</a:t>
            </a:r>
          </a:p>
        </c:rich>
      </c:tx>
      <c:layout>
        <c:manualLayout>
          <c:xMode val="edge"/>
          <c:yMode val="edge"/>
          <c:x val="1.3458223972003502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758698600174978"/>
          <c:y val="0.24318569553805774"/>
          <c:w val="0.40937160979877513"/>
          <c:h val="0.68228601633129193"/>
        </c:manualLayout>
      </c:layout>
      <c:pieChart>
        <c:varyColors val="1"/>
        <c:ser>
          <c:idx val="0"/>
          <c:order val="0"/>
          <c:tx>
            <c:strRef>
              <c:f>Hoja7!$A$20</c:f>
              <c:strCache>
                <c:ptCount val="1"/>
                <c:pt idx="0">
                  <c:v>Cantidad total de especies de ganado ovino: Raza Cruzado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54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tint val="77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76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shade val="53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Hoja7!$B$21:$F$21</c:f>
              <c:strCache>
                <c:ptCount val="5"/>
                <c:pt idx="0">
                  <c:v>Cría</c:v>
                </c:pt>
                <c:pt idx="1">
                  <c:v>Borrega</c:v>
                </c:pt>
                <c:pt idx="2">
                  <c:v>Borrego</c:v>
                </c:pt>
                <c:pt idx="3">
                  <c:v>Ovejas</c:v>
                </c:pt>
                <c:pt idx="4">
                  <c:v>Carneros</c:v>
                </c:pt>
              </c:strCache>
            </c:strRef>
          </c:cat>
          <c:val>
            <c:numRef>
              <c:f>Hoja7!$B$37:$F$37</c:f>
              <c:numCache>
                <c:formatCode>0%</c:formatCode>
                <c:ptCount val="5"/>
                <c:pt idx="0">
                  <c:v>0.1944922547332186</c:v>
                </c:pt>
                <c:pt idx="1">
                  <c:v>0.12048192771084337</c:v>
                </c:pt>
                <c:pt idx="2">
                  <c:v>7.9173838209982791E-2</c:v>
                </c:pt>
                <c:pt idx="3">
                  <c:v>0.55593803786574869</c:v>
                </c:pt>
                <c:pt idx="4">
                  <c:v>4.9913941480206538E-2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</xdr:row>
      <xdr:rowOff>176212</xdr:rowOff>
    </xdr:from>
    <xdr:to>
      <xdr:col>14</xdr:col>
      <xdr:colOff>323850</xdr:colOff>
      <xdr:row>16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276225</xdr:colOff>
      <xdr:row>20</xdr:row>
      <xdr:rowOff>104775</xdr:rowOff>
    </xdr:from>
    <xdr:to>
      <xdr:col>14</xdr:col>
      <xdr:colOff>276225</xdr:colOff>
      <xdr:row>34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</xdr:row>
      <xdr:rowOff>128587</xdr:rowOff>
    </xdr:from>
    <xdr:to>
      <xdr:col>16</xdr:col>
      <xdr:colOff>9525</xdr:colOff>
      <xdr:row>18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21</xdr:row>
      <xdr:rowOff>85725</xdr:rowOff>
    </xdr:from>
    <xdr:to>
      <xdr:col>15</xdr:col>
      <xdr:colOff>723900</xdr:colOff>
      <xdr:row>38</xdr:row>
      <xdr:rowOff>119063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</xdr:row>
      <xdr:rowOff>176212</xdr:rowOff>
    </xdr:from>
    <xdr:to>
      <xdr:col>14</xdr:col>
      <xdr:colOff>323850</xdr:colOff>
      <xdr:row>16</xdr:row>
      <xdr:rowOff>61912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19</xdr:row>
      <xdr:rowOff>142875</xdr:rowOff>
    </xdr:from>
    <xdr:to>
      <xdr:col>14</xdr:col>
      <xdr:colOff>352425</xdr:colOff>
      <xdr:row>34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</xdr:row>
      <xdr:rowOff>176212</xdr:rowOff>
    </xdr:from>
    <xdr:to>
      <xdr:col>14</xdr:col>
      <xdr:colOff>323850</xdr:colOff>
      <xdr:row>16</xdr:row>
      <xdr:rowOff>61912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19</xdr:row>
      <xdr:rowOff>142875</xdr:rowOff>
    </xdr:from>
    <xdr:to>
      <xdr:col>14</xdr:col>
      <xdr:colOff>352425</xdr:colOff>
      <xdr:row>34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6" workbookViewId="0">
      <selection activeCell="B46" sqref="B46"/>
    </sheetView>
  </sheetViews>
  <sheetFormatPr baseColWidth="10" defaultRowHeight="15" x14ac:dyDescent="0.25"/>
  <cols>
    <col min="1" max="1" width="22.140625" bestFit="1" customWidth="1"/>
  </cols>
  <sheetData>
    <row r="1" spans="1:9" x14ac:dyDescent="0.25">
      <c r="A1" s="12" t="s">
        <v>0</v>
      </c>
      <c r="B1" s="12"/>
      <c r="C1" s="12"/>
      <c r="D1" s="12"/>
      <c r="E1" s="12"/>
      <c r="F1" s="12"/>
      <c r="G1" s="12"/>
      <c r="H1" s="12"/>
    </row>
    <row r="2" spans="1: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9" x14ac:dyDescent="0.25">
      <c r="A3" s="2">
        <v>144.018</v>
      </c>
      <c r="B3" s="2">
        <v>25.475200000000001</v>
      </c>
      <c r="C3" s="2">
        <v>27.103400000000001</v>
      </c>
      <c r="D3" s="2">
        <v>10.4133</v>
      </c>
      <c r="E3" s="2">
        <v>2.5769199999999999</v>
      </c>
      <c r="F3" s="2">
        <v>1.5</v>
      </c>
      <c r="G3" s="2">
        <v>20.869599999999998</v>
      </c>
      <c r="H3" s="2">
        <v>3.3589699999999998</v>
      </c>
    </row>
    <row r="4" spans="1:9" x14ac:dyDescent="0.25">
      <c r="A4" s="12" t="s">
        <v>9</v>
      </c>
      <c r="B4" s="12"/>
      <c r="C4" s="12"/>
      <c r="D4" s="12"/>
      <c r="E4" s="12"/>
      <c r="F4" s="12"/>
      <c r="G4" s="12"/>
      <c r="H4" s="12"/>
    </row>
    <row r="5" spans="1: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9" x14ac:dyDescent="0.25">
      <c r="A6" s="1">
        <v>39749</v>
      </c>
      <c r="B6" s="1">
        <v>5146</v>
      </c>
      <c r="C6" s="1">
        <v>3930</v>
      </c>
      <c r="D6" s="1">
        <v>1562</v>
      </c>
      <c r="E6" s="1">
        <v>536</v>
      </c>
      <c r="F6" s="1">
        <v>3</v>
      </c>
      <c r="G6" s="1">
        <v>480</v>
      </c>
      <c r="H6" s="1">
        <v>262</v>
      </c>
    </row>
    <row r="9" spans="1:9" x14ac:dyDescent="0.25">
      <c r="A9" s="12" t="s">
        <v>0</v>
      </c>
      <c r="B9" s="12"/>
      <c r="C9" s="12"/>
      <c r="D9" s="12"/>
      <c r="E9" s="12"/>
      <c r="F9" s="12"/>
      <c r="G9" s="12"/>
      <c r="H9" s="12"/>
      <c r="I9" s="12"/>
    </row>
    <row r="10" spans="1:9" x14ac:dyDescent="0.25">
      <c r="A10" s="3" t="s">
        <v>10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</row>
    <row r="11" spans="1:9" x14ac:dyDescent="0.25">
      <c r="A11" s="1" t="s">
        <v>11</v>
      </c>
      <c r="B11" s="2">
        <v>0</v>
      </c>
      <c r="C11" s="2">
        <v>0</v>
      </c>
      <c r="D11" s="2">
        <v>30</v>
      </c>
      <c r="E11" s="2">
        <v>13.333299999999999</v>
      </c>
      <c r="F11" s="2">
        <v>3.5</v>
      </c>
      <c r="G11" s="2">
        <v>0</v>
      </c>
      <c r="H11" s="2">
        <v>10</v>
      </c>
      <c r="I11" s="2">
        <v>2.5</v>
      </c>
    </row>
    <row r="12" spans="1:9" x14ac:dyDescent="0.25">
      <c r="A12" s="1" t="s">
        <v>12</v>
      </c>
      <c r="B12" s="2">
        <v>115</v>
      </c>
      <c r="C12" s="2">
        <v>16</v>
      </c>
      <c r="D12" s="2">
        <v>12.5</v>
      </c>
      <c r="E12" s="2">
        <v>7.5</v>
      </c>
      <c r="F12" s="2">
        <v>2.30769</v>
      </c>
      <c r="G12" s="2">
        <v>0</v>
      </c>
      <c r="H12" s="2">
        <v>0</v>
      </c>
      <c r="I12" s="2">
        <v>2</v>
      </c>
    </row>
    <row r="13" spans="1:9" x14ac:dyDescent="0.25">
      <c r="A13" s="1" t="s">
        <v>13</v>
      </c>
      <c r="B13" s="2">
        <v>11.333299999999999</v>
      </c>
      <c r="C13" s="2">
        <v>5</v>
      </c>
      <c r="D13" s="2"/>
      <c r="E13" s="2">
        <v>9.6666699999999999</v>
      </c>
      <c r="F13" s="2">
        <v>3.125</v>
      </c>
      <c r="G13" s="2">
        <v>0</v>
      </c>
      <c r="H13" s="2">
        <v>15</v>
      </c>
      <c r="I13" s="2">
        <v>5.1538500000000003</v>
      </c>
    </row>
    <row r="14" spans="1:9" x14ac:dyDescent="0.25">
      <c r="A14" s="1" t="s">
        <v>14</v>
      </c>
      <c r="B14" s="2">
        <v>150.357</v>
      </c>
      <c r="C14" s="2">
        <v>16.133299999999998</v>
      </c>
      <c r="D14" s="2">
        <v>24.7333</v>
      </c>
      <c r="E14" s="2">
        <v>14.15</v>
      </c>
      <c r="F14" s="2">
        <v>2.1666699999999999</v>
      </c>
      <c r="G14" s="2">
        <v>2</v>
      </c>
      <c r="H14" s="2">
        <v>4.5</v>
      </c>
      <c r="I14" s="2">
        <v>2.6</v>
      </c>
    </row>
    <row r="15" spans="1:9" x14ac:dyDescent="0.25">
      <c r="A15" s="1" t="s">
        <v>15</v>
      </c>
      <c r="B15" s="2">
        <v>160</v>
      </c>
      <c r="C15" s="2">
        <v>25.352900000000002</v>
      </c>
      <c r="D15" s="2">
        <v>33.75</v>
      </c>
      <c r="E15" s="2">
        <v>6.75</v>
      </c>
      <c r="F15" s="2">
        <v>2.2777799999999999</v>
      </c>
      <c r="G15" s="2">
        <v>0</v>
      </c>
      <c r="H15" s="2">
        <v>20</v>
      </c>
      <c r="I15" s="2">
        <v>5.5</v>
      </c>
    </row>
    <row r="16" spans="1:9" x14ac:dyDescent="0.25">
      <c r="A16" s="1" t="s">
        <v>16</v>
      </c>
      <c r="B16" s="2">
        <v>138.57900000000001</v>
      </c>
      <c r="C16" s="2">
        <v>31.4</v>
      </c>
      <c r="D16" s="2">
        <v>28.1</v>
      </c>
      <c r="E16" s="2">
        <v>7.4166699999999999</v>
      </c>
      <c r="F16" s="2">
        <v>3.5625</v>
      </c>
      <c r="G16" s="2">
        <v>0</v>
      </c>
      <c r="H16" s="2">
        <v>40</v>
      </c>
      <c r="I16" s="2">
        <v>2</v>
      </c>
    </row>
    <row r="17" spans="1:9" x14ac:dyDescent="0.25">
      <c r="A17" s="1" t="s">
        <v>17</v>
      </c>
      <c r="B17" s="2">
        <v>195.8</v>
      </c>
      <c r="C17" s="2">
        <v>26.470600000000001</v>
      </c>
      <c r="D17" s="2">
        <v>28.65</v>
      </c>
      <c r="E17" s="2">
        <v>3.5</v>
      </c>
      <c r="F17" s="2">
        <v>2.0833300000000001</v>
      </c>
      <c r="G17" s="2">
        <v>0</v>
      </c>
      <c r="H17" s="2">
        <v>0</v>
      </c>
      <c r="I17" s="2">
        <v>3</v>
      </c>
    </row>
    <row r="18" spans="1:9" x14ac:dyDescent="0.25">
      <c r="A18" s="1" t="s">
        <v>18</v>
      </c>
      <c r="B18" s="2">
        <v>52.4</v>
      </c>
      <c r="C18" s="2">
        <v>40.666699999999999</v>
      </c>
      <c r="D18" s="2">
        <v>68.714299999999994</v>
      </c>
      <c r="E18" s="2">
        <v>18</v>
      </c>
      <c r="F18" s="2">
        <v>2.5</v>
      </c>
      <c r="G18" s="2">
        <v>0</v>
      </c>
      <c r="H18" s="2">
        <v>12</v>
      </c>
      <c r="I18" s="2">
        <v>2</v>
      </c>
    </row>
    <row r="19" spans="1:9" x14ac:dyDescent="0.25">
      <c r="A19" s="1" t="s">
        <v>19</v>
      </c>
      <c r="B19" s="2">
        <v>167.667</v>
      </c>
      <c r="C19" s="2">
        <v>30.6538</v>
      </c>
      <c r="D19" s="2">
        <v>30.083300000000001</v>
      </c>
      <c r="E19" s="2">
        <v>9.8461499999999997</v>
      </c>
      <c r="F19" s="2">
        <v>3.88462</v>
      </c>
      <c r="G19" s="2">
        <v>0</v>
      </c>
      <c r="H19" s="2"/>
      <c r="I19" s="2">
        <v>2.7142900000000001</v>
      </c>
    </row>
    <row r="20" spans="1:9" x14ac:dyDescent="0.25">
      <c r="A20" s="1" t="s">
        <v>20</v>
      </c>
      <c r="B20" s="2">
        <v>184.15</v>
      </c>
      <c r="C20" s="2">
        <v>22</v>
      </c>
      <c r="D20" s="2">
        <v>20.76</v>
      </c>
      <c r="E20" s="2">
        <v>10.1739</v>
      </c>
      <c r="F20" s="2">
        <v>2.1666699999999999</v>
      </c>
      <c r="G20" s="2">
        <v>0</v>
      </c>
      <c r="H20" s="2">
        <v>40</v>
      </c>
      <c r="I20" s="2">
        <v>2.9166699999999999</v>
      </c>
    </row>
    <row r="21" spans="1:9" x14ac:dyDescent="0.25">
      <c r="A21" s="1" t="s">
        <v>21</v>
      </c>
      <c r="B21" s="2">
        <v>99.24</v>
      </c>
      <c r="C21" s="2">
        <v>17.75</v>
      </c>
      <c r="D21" s="2">
        <v>45.5</v>
      </c>
      <c r="E21" s="2">
        <v>6.75</v>
      </c>
      <c r="F21" s="2">
        <v>1</v>
      </c>
      <c r="G21" s="2">
        <v>0</v>
      </c>
      <c r="H21" s="2">
        <v>0</v>
      </c>
      <c r="I21" s="2">
        <v>0</v>
      </c>
    </row>
    <row r="22" spans="1:9" x14ac:dyDescent="0.25">
      <c r="A22" s="1" t="s">
        <v>22</v>
      </c>
      <c r="B22" s="2">
        <v>117.361</v>
      </c>
      <c r="C22" s="2">
        <v>23.423100000000002</v>
      </c>
      <c r="D22" s="2">
        <v>11.1</v>
      </c>
      <c r="E22" s="2">
        <v>10.954499999999999</v>
      </c>
      <c r="F22" s="2">
        <v>2.3103400000000001</v>
      </c>
      <c r="G22" s="2">
        <v>0</v>
      </c>
      <c r="H22" s="2">
        <v>2</v>
      </c>
      <c r="I22" s="2">
        <v>3.125</v>
      </c>
    </row>
    <row r="23" spans="1:9" x14ac:dyDescent="0.25">
      <c r="A23" s="1" t="s">
        <v>23</v>
      </c>
      <c r="B23" s="2">
        <v>22</v>
      </c>
      <c r="C23" s="2">
        <v>0</v>
      </c>
      <c r="D23" s="2">
        <v>0</v>
      </c>
      <c r="E23" s="2">
        <v>15.857100000000001</v>
      </c>
      <c r="F23" s="2">
        <v>1.85714</v>
      </c>
      <c r="G23" s="2">
        <v>1</v>
      </c>
      <c r="H23" s="2">
        <v>48.75</v>
      </c>
      <c r="I23" s="2">
        <v>3.6</v>
      </c>
    </row>
    <row r="24" spans="1:9" x14ac:dyDescent="0.25">
      <c r="A24" s="1" t="s">
        <v>24</v>
      </c>
      <c r="B24" s="2">
        <v>148.542</v>
      </c>
      <c r="C24" s="2">
        <v>35.2727</v>
      </c>
      <c r="D24" s="2">
        <v>14.333299999999999</v>
      </c>
      <c r="E24" s="2">
        <v>4.875</v>
      </c>
      <c r="F24" s="2">
        <v>2.38889</v>
      </c>
      <c r="G24" s="2">
        <v>0</v>
      </c>
      <c r="H24" s="2">
        <v>2</v>
      </c>
      <c r="I24" s="2">
        <v>2.3333300000000001</v>
      </c>
    </row>
    <row r="25" spans="1:9" x14ac:dyDescent="0.25">
      <c r="A25" s="4" t="s">
        <v>25</v>
      </c>
      <c r="B25" s="2">
        <v>144.018</v>
      </c>
      <c r="C25" s="2">
        <v>25.475200000000001</v>
      </c>
      <c r="D25" s="2">
        <v>27.103400000000001</v>
      </c>
      <c r="E25" s="2">
        <v>10.4133</v>
      </c>
      <c r="F25" s="2">
        <v>2.5769199999999999</v>
      </c>
      <c r="G25" s="2">
        <v>1.5</v>
      </c>
      <c r="H25" s="2">
        <v>20.869599999999998</v>
      </c>
      <c r="I25" s="2">
        <v>3.3589699999999998</v>
      </c>
    </row>
    <row r="27" spans="1:9" x14ac:dyDescent="0.25">
      <c r="A27" s="12" t="s">
        <v>9</v>
      </c>
      <c r="B27" s="12"/>
      <c r="C27" s="12"/>
      <c r="D27" s="12"/>
      <c r="E27" s="12"/>
      <c r="F27" s="12"/>
      <c r="G27" s="12"/>
      <c r="H27" s="12"/>
      <c r="I27" s="12"/>
    </row>
    <row r="28" spans="1:9" x14ac:dyDescent="0.25">
      <c r="A28" s="3" t="s">
        <v>10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</row>
    <row r="29" spans="1:9" x14ac:dyDescent="0.25">
      <c r="A29" s="1" t="s">
        <v>11</v>
      </c>
      <c r="B29" s="1">
        <v>0</v>
      </c>
      <c r="C29" s="1">
        <v>0</v>
      </c>
      <c r="D29" s="1">
        <v>30</v>
      </c>
      <c r="E29" s="1">
        <v>40</v>
      </c>
      <c r="F29" s="1">
        <v>7</v>
      </c>
      <c r="G29" s="1">
        <v>0</v>
      </c>
      <c r="H29" s="1">
        <v>10</v>
      </c>
      <c r="I29" s="1">
        <v>5</v>
      </c>
    </row>
    <row r="30" spans="1:9" x14ac:dyDescent="0.25">
      <c r="A30" s="1" t="s">
        <v>12</v>
      </c>
      <c r="B30" s="1">
        <v>1725</v>
      </c>
      <c r="C30" s="1">
        <v>128</v>
      </c>
      <c r="D30" s="1">
        <v>125</v>
      </c>
      <c r="E30" s="1">
        <v>15</v>
      </c>
      <c r="F30" s="1">
        <v>30</v>
      </c>
      <c r="G30" s="1">
        <v>0</v>
      </c>
      <c r="H30" s="1">
        <v>0</v>
      </c>
      <c r="I30" s="1">
        <v>6</v>
      </c>
    </row>
    <row r="31" spans="1:9" x14ac:dyDescent="0.25">
      <c r="A31" s="1" t="s">
        <v>13</v>
      </c>
      <c r="B31" s="1">
        <v>34</v>
      </c>
      <c r="C31" s="1">
        <v>5</v>
      </c>
      <c r="D31" s="1">
        <v>0</v>
      </c>
      <c r="E31" s="1">
        <v>116</v>
      </c>
      <c r="F31" s="1">
        <v>25</v>
      </c>
      <c r="G31" s="1">
        <v>0</v>
      </c>
      <c r="H31" s="1">
        <v>150</v>
      </c>
      <c r="I31" s="1">
        <v>67</v>
      </c>
    </row>
    <row r="32" spans="1:9" x14ac:dyDescent="0.25">
      <c r="A32" s="1" t="s">
        <v>14</v>
      </c>
      <c r="B32" s="1">
        <v>4210</v>
      </c>
      <c r="C32" s="1">
        <v>242</v>
      </c>
      <c r="D32" s="1">
        <v>371</v>
      </c>
      <c r="E32" s="1">
        <v>283</v>
      </c>
      <c r="F32" s="1">
        <v>39</v>
      </c>
      <c r="G32" s="1">
        <v>2</v>
      </c>
      <c r="H32" s="1">
        <v>9</v>
      </c>
      <c r="I32" s="1">
        <v>13</v>
      </c>
    </row>
    <row r="33" spans="1:9" x14ac:dyDescent="0.25">
      <c r="A33" s="1" t="s">
        <v>15</v>
      </c>
      <c r="B33" s="1">
        <v>3520</v>
      </c>
      <c r="C33" s="1">
        <v>431</v>
      </c>
      <c r="D33" s="1">
        <v>135</v>
      </c>
      <c r="E33" s="1">
        <v>81</v>
      </c>
      <c r="F33" s="1">
        <v>41</v>
      </c>
      <c r="G33" s="1">
        <v>0</v>
      </c>
      <c r="H33" s="1">
        <v>20</v>
      </c>
      <c r="I33" s="1">
        <v>33</v>
      </c>
    </row>
    <row r="34" spans="1:9" x14ac:dyDescent="0.25">
      <c r="A34" s="1" t="s">
        <v>16</v>
      </c>
      <c r="B34" s="1">
        <v>2633</v>
      </c>
      <c r="C34" s="1">
        <v>471</v>
      </c>
      <c r="D34" s="1">
        <v>281</v>
      </c>
      <c r="E34" s="1">
        <v>89</v>
      </c>
      <c r="F34" s="1">
        <v>57</v>
      </c>
      <c r="G34" s="1">
        <v>0</v>
      </c>
      <c r="H34" s="1">
        <v>40</v>
      </c>
      <c r="I34" s="1">
        <v>10</v>
      </c>
    </row>
    <row r="35" spans="1:9" x14ac:dyDescent="0.25">
      <c r="A35" s="1" t="s">
        <v>17</v>
      </c>
      <c r="B35" s="1">
        <v>4895</v>
      </c>
      <c r="C35" s="1">
        <v>450</v>
      </c>
      <c r="D35" s="1">
        <v>573</v>
      </c>
      <c r="E35" s="1">
        <v>14</v>
      </c>
      <c r="F35" s="1">
        <v>25</v>
      </c>
      <c r="G35" s="1">
        <v>0</v>
      </c>
      <c r="H35" s="1">
        <v>0</v>
      </c>
      <c r="I35" s="1">
        <v>15</v>
      </c>
    </row>
    <row r="36" spans="1:9" x14ac:dyDescent="0.25">
      <c r="A36" s="1" t="s">
        <v>18</v>
      </c>
      <c r="B36" s="1">
        <v>524</v>
      </c>
      <c r="C36" s="1">
        <v>244</v>
      </c>
      <c r="D36" s="1">
        <v>481</v>
      </c>
      <c r="E36" s="1">
        <v>144</v>
      </c>
      <c r="F36" s="1">
        <v>20</v>
      </c>
      <c r="G36" s="1">
        <v>0</v>
      </c>
      <c r="H36" s="1">
        <v>12</v>
      </c>
      <c r="I36" s="1">
        <v>2</v>
      </c>
    </row>
    <row r="37" spans="1:9" x14ac:dyDescent="0.25">
      <c r="A37" s="1" t="s">
        <v>19</v>
      </c>
      <c r="B37" s="1">
        <v>4527</v>
      </c>
      <c r="C37" s="1">
        <v>797</v>
      </c>
      <c r="D37" s="1">
        <v>361</v>
      </c>
      <c r="E37" s="1">
        <v>128</v>
      </c>
      <c r="F37" s="1">
        <v>101</v>
      </c>
      <c r="G37" s="1">
        <v>0</v>
      </c>
      <c r="H37" s="1">
        <v>0</v>
      </c>
      <c r="I37" s="1">
        <v>19</v>
      </c>
    </row>
    <row r="38" spans="1:9" x14ac:dyDescent="0.25">
      <c r="A38" s="1" t="s">
        <v>20</v>
      </c>
      <c r="B38" s="1">
        <v>7366</v>
      </c>
      <c r="C38" s="1">
        <v>638</v>
      </c>
      <c r="D38" s="1">
        <v>519</v>
      </c>
      <c r="E38" s="1">
        <v>234</v>
      </c>
      <c r="F38" s="1">
        <v>65</v>
      </c>
      <c r="G38" s="1">
        <v>0</v>
      </c>
      <c r="H38" s="1">
        <v>40</v>
      </c>
      <c r="I38" s="1">
        <v>35</v>
      </c>
    </row>
    <row r="39" spans="1:9" x14ac:dyDescent="0.25">
      <c r="A39" s="1" t="s">
        <v>21</v>
      </c>
      <c r="B39" s="1">
        <v>2481</v>
      </c>
      <c r="C39" s="1">
        <v>355</v>
      </c>
      <c r="D39" s="1">
        <v>728</v>
      </c>
      <c r="E39" s="1">
        <v>27</v>
      </c>
      <c r="F39" s="1">
        <v>3</v>
      </c>
      <c r="G39" s="1">
        <v>0</v>
      </c>
      <c r="H39" s="1">
        <v>0</v>
      </c>
      <c r="I39" s="1">
        <v>0</v>
      </c>
    </row>
    <row r="40" spans="1:9" x14ac:dyDescent="0.25">
      <c r="A40" s="1" t="s">
        <v>22</v>
      </c>
      <c r="B40" s="1">
        <v>4225</v>
      </c>
      <c r="C40" s="1">
        <v>609</v>
      </c>
      <c r="D40" s="1">
        <v>111</v>
      </c>
      <c r="E40" s="1">
        <v>241</v>
      </c>
      <c r="F40" s="1">
        <v>67</v>
      </c>
      <c r="G40" s="1">
        <v>0</v>
      </c>
      <c r="H40" s="1">
        <v>2</v>
      </c>
      <c r="I40" s="1">
        <v>25</v>
      </c>
    </row>
    <row r="41" spans="1:9" x14ac:dyDescent="0.25">
      <c r="A41" s="1" t="s">
        <v>23</v>
      </c>
      <c r="B41" s="1">
        <v>44</v>
      </c>
      <c r="C41" s="1">
        <v>0</v>
      </c>
      <c r="D41" s="1">
        <v>0</v>
      </c>
      <c r="E41" s="1">
        <v>111</v>
      </c>
      <c r="F41" s="1">
        <v>13</v>
      </c>
      <c r="G41" s="1">
        <v>1</v>
      </c>
      <c r="H41" s="1">
        <v>195</v>
      </c>
      <c r="I41" s="1">
        <v>18</v>
      </c>
    </row>
    <row r="42" spans="1:9" x14ac:dyDescent="0.25">
      <c r="A42" s="1" t="s">
        <v>24</v>
      </c>
      <c r="B42" s="1">
        <v>3565</v>
      </c>
      <c r="C42" s="1">
        <v>776</v>
      </c>
      <c r="D42" s="1">
        <v>215</v>
      </c>
      <c r="E42" s="1">
        <v>39</v>
      </c>
      <c r="F42" s="1">
        <v>43</v>
      </c>
      <c r="G42" s="1">
        <v>0</v>
      </c>
      <c r="H42" s="1">
        <v>2</v>
      </c>
      <c r="I42" s="1">
        <v>14</v>
      </c>
    </row>
    <row r="43" spans="1:9" x14ac:dyDescent="0.25">
      <c r="A43" s="4" t="s">
        <v>25</v>
      </c>
      <c r="B43" s="1">
        <v>39749</v>
      </c>
      <c r="C43" s="1">
        <v>5146</v>
      </c>
      <c r="D43" s="1">
        <v>3930</v>
      </c>
      <c r="E43" s="1">
        <v>1562</v>
      </c>
      <c r="F43" s="1">
        <v>536</v>
      </c>
      <c r="G43" s="1">
        <v>3</v>
      </c>
      <c r="H43" s="1">
        <v>480</v>
      </c>
      <c r="I43" s="1">
        <v>262</v>
      </c>
    </row>
    <row r="45" spans="1:9" x14ac:dyDescent="0.25">
      <c r="B45">
        <f>B32+B35+B37+B38+B40</f>
        <v>25223</v>
      </c>
    </row>
    <row r="46" spans="1:9" x14ac:dyDescent="0.25">
      <c r="B46">
        <f>B45/B43</f>
        <v>0.63455684419733827</v>
      </c>
    </row>
  </sheetData>
  <mergeCells count="4">
    <mergeCell ref="A1:H1"/>
    <mergeCell ref="A4:H4"/>
    <mergeCell ref="A9:I9"/>
    <mergeCell ref="A27:I27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workbookViewId="0">
      <selection activeCell="H45" sqref="H45"/>
    </sheetView>
  </sheetViews>
  <sheetFormatPr baseColWidth="10" defaultRowHeight="15" x14ac:dyDescent="0.25"/>
  <cols>
    <col min="1" max="1" width="22.140625" bestFit="1" customWidth="1"/>
  </cols>
  <sheetData>
    <row r="1" spans="1:10" x14ac:dyDescent="0.25">
      <c r="A1" s="12" t="s">
        <v>73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3" t="s">
        <v>10</v>
      </c>
      <c r="B2" s="1" t="s">
        <v>74</v>
      </c>
      <c r="C2" s="1" t="s">
        <v>75</v>
      </c>
      <c r="D2" s="1" t="s">
        <v>80</v>
      </c>
      <c r="E2" s="1" t="s">
        <v>76</v>
      </c>
      <c r="F2" s="1" t="s">
        <v>77</v>
      </c>
      <c r="G2" s="1" t="s">
        <v>81</v>
      </c>
      <c r="H2" s="1" t="s">
        <v>78</v>
      </c>
      <c r="I2" s="1" t="s">
        <v>79</v>
      </c>
      <c r="J2" s="1" t="s">
        <v>82</v>
      </c>
    </row>
    <row r="3" spans="1:10" x14ac:dyDescent="0.25">
      <c r="A3" s="1" t="s">
        <v>11</v>
      </c>
      <c r="B3" s="1"/>
      <c r="C3" s="1"/>
      <c r="D3" s="1"/>
      <c r="E3" s="1">
        <v>7.5</v>
      </c>
      <c r="F3" s="1">
        <v>1</v>
      </c>
      <c r="G3" s="1">
        <f>E3/F3</f>
        <v>7.5</v>
      </c>
      <c r="H3" s="1">
        <v>30</v>
      </c>
      <c r="I3" s="1">
        <v>1</v>
      </c>
      <c r="J3" s="1">
        <f>H3/I3</f>
        <v>30</v>
      </c>
    </row>
    <row r="4" spans="1:10" x14ac:dyDescent="0.25">
      <c r="A4" s="1" t="s">
        <v>12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13</v>
      </c>
      <c r="B5" s="1"/>
      <c r="C5" s="1"/>
      <c r="D5" s="1"/>
      <c r="E5" s="1">
        <v>12</v>
      </c>
      <c r="F5" s="1">
        <v>1</v>
      </c>
      <c r="G5" s="1">
        <f>E5/F5</f>
        <v>12</v>
      </c>
      <c r="H5" s="1"/>
      <c r="I5" s="1"/>
      <c r="J5" s="1"/>
    </row>
    <row r="6" spans="1:10" x14ac:dyDescent="0.25">
      <c r="A6" s="1" t="s">
        <v>14</v>
      </c>
      <c r="B6" s="1">
        <v>160</v>
      </c>
      <c r="C6" s="1">
        <v>1.3</v>
      </c>
      <c r="D6" s="1">
        <f t="shared" ref="D6:D11" si="0">B6/C6</f>
        <v>123.07692307692307</v>
      </c>
      <c r="E6" s="1">
        <v>15</v>
      </c>
      <c r="F6" s="1">
        <v>1</v>
      </c>
      <c r="G6" s="1">
        <f>E6/F6</f>
        <v>15</v>
      </c>
      <c r="H6" s="1">
        <v>35</v>
      </c>
      <c r="I6" s="1">
        <v>1</v>
      </c>
      <c r="J6" s="1">
        <f>H6/I6</f>
        <v>35</v>
      </c>
    </row>
    <row r="7" spans="1:10" x14ac:dyDescent="0.25">
      <c r="A7" s="1" t="s">
        <v>15</v>
      </c>
      <c r="B7" s="1">
        <v>184.375</v>
      </c>
      <c r="C7" s="1">
        <v>7.5</v>
      </c>
      <c r="D7" s="1">
        <f t="shared" si="0"/>
        <v>24.583333333333332</v>
      </c>
      <c r="E7" s="1"/>
      <c r="F7" s="1"/>
      <c r="G7" s="1"/>
      <c r="H7" s="1">
        <v>15</v>
      </c>
      <c r="I7" s="1">
        <v>1</v>
      </c>
      <c r="J7" s="1">
        <f>H7/I7</f>
        <v>15</v>
      </c>
    </row>
    <row r="8" spans="1:10" x14ac:dyDescent="0.25">
      <c r="A8" s="1" t="s">
        <v>16</v>
      </c>
      <c r="B8" s="1">
        <v>129.44399999999999</v>
      </c>
      <c r="C8" s="1">
        <v>28.333334000000001</v>
      </c>
      <c r="D8" s="1">
        <f t="shared" si="0"/>
        <v>4.5686116572091366</v>
      </c>
      <c r="E8" s="1">
        <v>15</v>
      </c>
      <c r="F8" s="1">
        <v>1</v>
      </c>
      <c r="G8" s="1">
        <f>E8/F8</f>
        <v>15</v>
      </c>
      <c r="H8" s="1">
        <v>40</v>
      </c>
      <c r="I8" s="1">
        <v>1</v>
      </c>
      <c r="J8" s="1">
        <f>H8/I8</f>
        <v>40</v>
      </c>
    </row>
    <row r="9" spans="1:10" x14ac:dyDescent="0.25">
      <c r="A9" s="1" t="s">
        <v>17</v>
      </c>
      <c r="B9" s="1">
        <v>178.571</v>
      </c>
      <c r="C9" s="1">
        <v>11.642858</v>
      </c>
      <c r="D9" s="1">
        <f t="shared" si="0"/>
        <v>15.337385373934818</v>
      </c>
      <c r="E9" s="1">
        <v>3</v>
      </c>
      <c r="F9" s="1">
        <v>1</v>
      </c>
      <c r="G9" s="1">
        <f>E9/F9</f>
        <v>3</v>
      </c>
      <c r="H9" s="1">
        <v>27.25</v>
      </c>
      <c r="I9" s="1">
        <v>1</v>
      </c>
      <c r="J9" s="1">
        <f>H9/I9</f>
        <v>27.25</v>
      </c>
    </row>
    <row r="10" spans="1:10" x14ac:dyDescent="0.25">
      <c r="A10" s="1" t="s">
        <v>18</v>
      </c>
      <c r="B10" s="1">
        <v>61.714300000000001</v>
      </c>
      <c r="C10" s="1">
        <v>1</v>
      </c>
      <c r="D10" s="1">
        <f t="shared" si="0"/>
        <v>61.714300000000001</v>
      </c>
      <c r="E10" s="1">
        <v>8</v>
      </c>
      <c r="F10" s="1">
        <v>1</v>
      </c>
      <c r="G10" s="1">
        <f>E10/F10</f>
        <v>8</v>
      </c>
      <c r="H10" s="1">
        <v>112.333</v>
      </c>
      <c r="I10" s="1">
        <v>1</v>
      </c>
      <c r="J10" s="1">
        <f>H10/I10</f>
        <v>112.333</v>
      </c>
    </row>
    <row r="11" spans="1:10" x14ac:dyDescent="0.25">
      <c r="A11" s="1" t="s">
        <v>19</v>
      </c>
      <c r="B11" s="1">
        <v>97</v>
      </c>
      <c r="C11" s="1">
        <v>7</v>
      </c>
      <c r="D11" s="1">
        <f t="shared" si="0"/>
        <v>13.857142857142858</v>
      </c>
      <c r="E11" s="1"/>
      <c r="F11" s="1"/>
      <c r="G11" s="1"/>
      <c r="H11" s="1"/>
      <c r="I11" s="1"/>
      <c r="J11" s="1"/>
    </row>
    <row r="12" spans="1:10" x14ac:dyDescent="0.25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21</v>
      </c>
      <c r="B13" s="1">
        <v>81.900000000000006</v>
      </c>
      <c r="C13" s="1">
        <v>10.199999999999999</v>
      </c>
      <c r="D13" s="1">
        <f>B13/C13</f>
        <v>8.029411764705884</v>
      </c>
      <c r="E13" s="1"/>
      <c r="F13" s="1"/>
      <c r="G13" s="1"/>
      <c r="H13" s="1">
        <v>19.666699999999999</v>
      </c>
      <c r="I13" s="1">
        <v>1</v>
      </c>
      <c r="J13" s="1">
        <f>H13/I13</f>
        <v>19.666699999999999</v>
      </c>
    </row>
    <row r="14" spans="1:10" x14ac:dyDescent="0.25">
      <c r="A14" s="1" t="s">
        <v>22</v>
      </c>
      <c r="B14" s="1">
        <v>105</v>
      </c>
      <c r="C14" s="1">
        <v>19.210526000000002</v>
      </c>
      <c r="D14" s="1">
        <f>B14/C14</f>
        <v>5.4657535145055371</v>
      </c>
      <c r="E14" s="1">
        <v>9.5</v>
      </c>
      <c r="F14" s="1">
        <v>1</v>
      </c>
      <c r="G14" s="1">
        <f>E14/F14</f>
        <v>9.5</v>
      </c>
      <c r="H14" s="1"/>
      <c r="I14" s="1"/>
      <c r="J14" s="1"/>
    </row>
    <row r="15" spans="1:10" x14ac:dyDescent="0.25">
      <c r="A15" s="1" t="s">
        <v>23</v>
      </c>
      <c r="B15" s="1"/>
      <c r="C15" s="1"/>
      <c r="D15" s="1"/>
      <c r="E15" s="1">
        <v>18</v>
      </c>
      <c r="F15" s="1">
        <v>1</v>
      </c>
      <c r="G15" s="1">
        <f>E15/F15</f>
        <v>18</v>
      </c>
      <c r="H15" s="1"/>
      <c r="I15" s="1"/>
      <c r="J15" s="1"/>
    </row>
    <row r="16" spans="1:10" x14ac:dyDescent="0.25">
      <c r="A16" s="1" t="s">
        <v>24</v>
      </c>
      <c r="B16" s="1">
        <v>167.667</v>
      </c>
      <c r="C16" s="1">
        <v>6.0666665999999996</v>
      </c>
      <c r="D16" s="1">
        <f>B16/C16</f>
        <v>27.637417886125473</v>
      </c>
      <c r="E16" s="1"/>
      <c r="F16" s="1"/>
      <c r="G16" s="1"/>
      <c r="H16" s="1"/>
      <c r="I16" s="1"/>
      <c r="J16" s="1"/>
    </row>
    <row r="17" spans="1:10" x14ac:dyDescent="0.25">
      <c r="A17" s="4" t="s">
        <v>25</v>
      </c>
      <c r="B17" s="1">
        <f>AVERAGE(B3:B16)</f>
        <v>129.51903333333334</v>
      </c>
      <c r="C17" s="1">
        <f>AVERAGE(C3:C16)</f>
        <v>10.250376066666668</v>
      </c>
      <c r="D17" s="1">
        <f>B17/C17</f>
        <v>12.635539661273304</v>
      </c>
      <c r="E17" s="1">
        <f>AVERAGE(E3:E16)</f>
        <v>11</v>
      </c>
      <c r="F17" s="1">
        <f>AVERAGE(F3:F16)</f>
        <v>1</v>
      </c>
      <c r="G17" s="1">
        <f>E17/F17</f>
        <v>11</v>
      </c>
      <c r="H17" s="1">
        <f>AVERAGE(H3:H16)</f>
        <v>39.89281428571428</v>
      </c>
      <c r="I17" s="1">
        <f>AVERAGE(I3:I16)</f>
        <v>1</v>
      </c>
      <c r="J17" s="1">
        <f>H17/I17</f>
        <v>39.89281428571428</v>
      </c>
    </row>
    <row r="21" spans="1:10" x14ac:dyDescent="0.25">
      <c r="A21" s="12" t="s">
        <v>83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3" t="s">
        <v>10</v>
      </c>
      <c r="B22" s="1" t="s">
        <v>67</v>
      </c>
      <c r="C22" s="1" t="s">
        <v>68</v>
      </c>
      <c r="D22" s="1" t="s">
        <v>84</v>
      </c>
      <c r="E22" s="1" t="s">
        <v>69</v>
      </c>
      <c r="F22" s="1" t="s">
        <v>70</v>
      </c>
      <c r="G22" s="1" t="s">
        <v>85</v>
      </c>
      <c r="H22" s="1" t="s">
        <v>71</v>
      </c>
      <c r="I22" s="1" t="s">
        <v>72</v>
      </c>
      <c r="J22" s="1" t="s">
        <v>86</v>
      </c>
    </row>
    <row r="23" spans="1:10" x14ac:dyDescent="0.25">
      <c r="A23" s="1" t="s">
        <v>11</v>
      </c>
      <c r="B23" s="1">
        <v>0</v>
      </c>
      <c r="C23" s="1">
        <v>0</v>
      </c>
      <c r="D23" s="1"/>
      <c r="E23" s="1">
        <v>15</v>
      </c>
      <c r="F23" s="1">
        <v>2</v>
      </c>
      <c r="G23" s="1">
        <f>E23/F23</f>
        <v>7.5</v>
      </c>
      <c r="H23" s="1">
        <v>30</v>
      </c>
      <c r="I23" s="1">
        <v>1</v>
      </c>
      <c r="J23" s="1">
        <f>H23/I23</f>
        <v>30</v>
      </c>
    </row>
    <row r="24" spans="1:10" x14ac:dyDescent="0.25">
      <c r="A24" s="1" t="s">
        <v>12</v>
      </c>
      <c r="B24" s="1">
        <v>0</v>
      </c>
      <c r="C24" s="1">
        <v>0</v>
      </c>
      <c r="D24" s="1"/>
      <c r="E24" s="1">
        <v>0</v>
      </c>
      <c r="F24" s="1">
        <v>0</v>
      </c>
      <c r="G24" s="1"/>
      <c r="H24" s="1">
        <v>0</v>
      </c>
      <c r="I24" s="1">
        <v>0</v>
      </c>
      <c r="J24" s="1"/>
    </row>
    <row r="25" spans="1:10" x14ac:dyDescent="0.25">
      <c r="A25" s="1" t="s">
        <v>13</v>
      </c>
      <c r="B25" s="1">
        <v>0</v>
      </c>
      <c r="C25" s="1">
        <v>0</v>
      </c>
      <c r="D25" s="1"/>
      <c r="E25" s="1">
        <v>24</v>
      </c>
      <c r="F25" s="1">
        <v>2</v>
      </c>
      <c r="G25" s="1">
        <f t="shared" ref="G25:G37" si="1">E25/F25</f>
        <v>12</v>
      </c>
      <c r="H25" s="1">
        <v>0</v>
      </c>
      <c r="I25" s="1">
        <v>0</v>
      </c>
      <c r="J25" s="1"/>
    </row>
    <row r="26" spans="1:10" x14ac:dyDescent="0.25">
      <c r="A26" s="1" t="s">
        <v>14</v>
      </c>
      <c r="B26" s="1">
        <v>1600</v>
      </c>
      <c r="C26" s="1">
        <v>13</v>
      </c>
      <c r="D26" s="1">
        <f t="shared" ref="D26:D37" si="2">B26/C26</f>
        <v>123.07692307692308</v>
      </c>
      <c r="E26" s="1">
        <v>15</v>
      </c>
      <c r="F26" s="1">
        <v>1</v>
      </c>
      <c r="G26" s="1">
        <f t="shared" si="1"/>
        <v>15</v>
      </c>
      <c r="H26" s="1">
        <v>35</v>
      </c>
      <c r="I26" s="1">
        <v>1</v>
      </c>
      <c r="J26" s="1">
        <f t="shared" ref="J26:J37" si="3">H26/I26</f>
        <v>35</v>
      </c>
    </row>
    <row r="27" spans="1:10" x14ac:dyDescent="0.25">
      <c r="A27" s="1" t="s">
        <v>15</v>
      </c>
      <c r="B27" s="1">
        <v>1475</v>
      </c>
      <c r="C27" s="1">
        <v>60</v>
      </c>
      <c r="D27" s="1">
        <f t="shared" si="2"/>
        <v>24.583333333333332</v>
      </c>
      <c r="E27" s="1">
        <v>0</v>
      </c>
      <c r="F27" s="1">
        <v>0</v>
      </c>
      <c r="G27" s="1"/>
      <c r="H27" s="1">
        <v>15</v>
      </c>
      <c r="I27" s="1">
        <v>1</v>
      </c>
      <c r="J27" s="1">
        <f t="shared" si="3"/>
        <v>15</v>
      </c>
    </row>
    <row r="28" spans="1:10" x14ac:dyDescent="0.25">
      <c r="A28" s="1" t="s">
        <v>16</v>
      </c>
      <c r="B28" s="1">
        <v>1165</v>
      </c>
      <c r="C28" s="1">
        <v>255</v>
      </c>
      <c r="D28" s="1">
        <f t="shared" si="2"/>
        <v>4.5686274509803919</v>
      </c>
      <c r="E28" s="1">
        <v>30</v>
      </c>
      <c r="F28" s="1">
        <v>2</v>
      </c>
      <c r="G28" s="1">
        <f t="shared" si="1"/>
        <v>15</v>
      </c>
      <c r="H28" s="1">
        <v>40</v>
      </c>
      <c r="I28" s="1">
        <v>1</v>
      </c>
      <c r="J28" s="1">
        <f t="shared" si="3"/>
        <v>40</v>
      </c>
    </row>
    <row r="29" spans="1:10" x14ac:dyDescent="0.25">
      <c r="A29" s="1" t="s">
        <v>17</v>
      </c>
      <c r="B29" s="1">
        <v>2500</v>
      </c>
      <c r="C29" s="1">
        <v>163</v>
      </c>
      <c r="D29" s="1">
        <f t="shared" si="2"/>
        <v>15.337423312883436</v>
      </c>
      <c r="E29" s="1">
        <v>3</v>
      </c>
      <c r="F29" s="1">
        <v>1</v>
      </c>
      <c r="G29" s="1">
        <f t="shared" si="1"/>
        <v>3</v>
      </c>
      <c r="H29" s="1">
        <v>109</v>
      </c>
      <c r="I29" s="1">
        <v>4</v>
      </c>
      <c r="J29" s="1">
        <f t="shared" si="3"/>
        <v>27.25</v>
      </c>
    </row>
    <row r="30" spans="1:10" x14ac:dyDescent="0.25">
      <c r="A30" s="1" t="s">
        <v>18</v>
      </c>
      <c r="B30" s="1">
        <v>432</v>
      </c>
      <c r="C30" s="1">
        <v>7</v>
      </c>
      <c r="D30" s="1">
        <f t="shared" si="2"/>
        <v>61.714285714285715</v>
      </c>
      <c r="E30" s="1">
        <v>48</v>
      </c>
      <c r="F30" s="1">
        <v>6</v>
      </c>
      <c r="G30" s="1">
        <f t="shared" si="1"/>
        <v>8</v>
      </c>
      <c r="H30" s="1">
        <v>337</v>
      </c>
      <c r="I30" s="1">
        <v>3</v>
      </c>
      <c r="J30" s="1">
        <f t="shared" si="3"/>
        <v>112.33333333333333</v>
      </c>
    </row>
    <row r="31" spans="1:10" x14ac:dyDescent="0.25">
      <c r="A31" s="1" t="s">
        <v>19</v>
      </c>
      <c r="B31" s="1">
        <v>97</v>
      </c>
      <c r="C31" s="1">
        <v>7</v>
      </c>
      <c r="D31" s="1">
        <f t="shared" si="2"/>
        <v>13.857142857142858</v>
      </c>
      <c r="E31" s="1">
        <v>0</v>
      </c>
      <c r="F31" s="1">
        <v>0</v>
      </c>
      <c r="G31" s="1"/>
      <c r="H31" s="1">
        <v>0</v>
      </c>
      <c r="I31" s="1">
        <v>0</v>
      </c>
      <c r="J31" s="1"/>
    </row>
    <row r="32" spans="1:10" x14ac:dyDescent="0.25">
      <c r="A32" s="1" t="s">
        <v>20</v>
      </c>
      <c r="B32" s="1">
        <v>0</v>
      </c>
      <c r="C32" s="1">
        <v>0</v>
      </c>
      <c r="D32" s="1"/>
      <c r="E32" s="1">
        <v>0</v>
      </c>
      <c r="F32" s="1">
        <v>0</v>
      </c>
      <c r="G32" s="1"/>
      <c r="H32" s="1">
        <v>0</v>
      </c>
      <c r="I32" s="1">
        <v>0</v>
      </c>
      <c r="J32" s="1"/>
    </row>
    <row r="33" spans="1:10" x14ac:dyDescent="0.25">
      <c r="A33" s="1" t="s">
        <v>21</v>
      </c>
      <c r="B33" s="1">
        <v>1638</v>
      </c>
      <c r="C33" s="1">
        <v>204</v>
      </c>
      <c r="D33" s="1">
        <f t="shared" si="2"/>
        <v>8.0294117647058822</v>
      </c>
      <c r="E33" s="1">
        <v>0</v>
      </c>
      <c r="F33" s="1">
        <v>0</v>
      </c>
      <c r="G33" s="1"/>
      <c r="H33" s="1">
        <v>59</v>
      </c>
      <c r="I33" s="1">
        <v>3</v>
      </c>
      <c r="J33" s="1">
        <f t="shared" si="3"/>
        <v>19.666666666666668</v>
      </c>
    </row>
    <row r="34" spans="1:10" x14ac:dyDescent="0.25">
      <c r="A34" s="1" t="s">
        <v>22</v>
      </c>
      <c r="B34" s="1">
        <v>1995</v>
      </c>
      <c r="C34" s="1">
        <v>365</v>
      </c>
      <c r="D34" s="1">
        <f t="shared" si="2"/>
        <v>5.4657534246575343</v>
      </c>
      <c r="E34" s="1">
        <v>76</v>
      </c>
      <c r="F34" s="1">
        <v>8</v>
      </c>
      <c r="G34" s="1">
        <f t="shared" si="1"/>
        <v>9.5</v>
      </c>
      <c r="H34" s="1">
        <v>0</v>
      </c>
      <c r="I34" s="1">
        <v>0</v>
      </c>
      <c r="J34" s="1"/>
    </row>
    <row r="35" spans="1:10" x14ac:dyDescent="0.25">
      <c r="A35" s="1" t="s">
        <v>23</v>
      </c>
      <c r="B35" s="1">
        <v>0</v>
      </c>
      <c r="C35" s="1">
        <v>0</v>
      </c>
      <c r="D35" s="1"/>
      <c r="E35" s="1">
        <v>18</v>
      </c>
      <c r="F35" s="1">
        <v>1</v>
      </c>
      <c r="G35" s="1">
        <f t="shared" si="1"/>
        <v>18</v>
      </c>
      <c r="H35" s="1">
        <v>0</v>
      </c>
      <c r="I35" s="1">
        <v>0</v>
      </c>
      <c r="J35" s="1"/>
    </row>
    <row r="36" spans="1:10" x14ac:dyDescent="0.25">
      <c r="A36" s="1" t="s">
        <v>24</v>
      </c>
      <c r="B36" s="1">
        <v>2515</v>
      </c>
      <c r="C36" s="1">
        <v>91</v>
      </c>
      <c r="D36" s="1">
        <f t="shared" si="2"/>
        <v>27.637362637362639</v>
      </c>
      <c r="E36" s="1">
        <v>0</v>
      </c>
      <c r="F36" s="1">
        <v>0</v>
      </c>
      <c r="G36" s="1"/>
      <c r="H36" s="1">
        <v>0</v>
      </c>
      <c r="I36" s="1">
        <v>0</v>
      </c>
      <c r="J36" s="1"/>
    </row>
    <row r="37" spans="1:10" x14ac:dyDescent="0.25">
      <c r="A37" s="4" t="s">
        <v>25</v>
      </c>
      <c r="B37" s="1">
        <f>SUM(B23:B36)</f>
        <v>13417</v>
      </c>
      <c r="C37" s="1">
        <f>SUM(C23:C36)</f>
        <v>1165</v>
      </c>
      <c r="D37" s="1">
        <f t="shared" si="2"/>
        <v>11.516738197424893</v>
      </c>
      <c r="E37" s="1">
        <f>SUM(E23:E36)</f>
        <v>229</v>
      </c>
      <c r="F37" s="1">
        <f>SUM(F23:F36)</f>
        <v>23</v>
      </c>
      <c r="G37" s="1">
        <f t="shared" si="1"/>
        <v>9.9565217391304355</v>
      </c>
      <c r="H37" s="1">
        <f>SUM(H23:H36)</f>
        <v>625</v>
      </c>
      <c r="I37" s="1">
        <f>SUM(I23:I36)</f>
        <v>14</v>
      </c>
      <c r="J37" s="1">
        <f t="shared" si="3"/>
        <v>44.642857142857146</v>
      </c>
    </row>
  </sheetData>
  <mergeCells count="2">
    <mergeCell ref="A1:J1"/>
    <mergeCell ref="A21:J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21" sqref="B21"/>
    </sheetView>
  </sheetViews>
  <sheetFormatPr baseColWidth="10" defaultRowHeight="15" x14ac:dyDescent="0.25"/>
  <cols>
    <col min="1" max="1" width="20.28515625" customWidth="1"/>
    <col min="2" max="2" width="26.5703125" bestFit="1" customWidth="1"/>
    <col min="3" max="3" width="30.42578125" bestFit="1" customWidth="1"/>
    <col min="4" max="4" width="33.28515625" bestFit="1" customWidth="1"/>
  </cols>
  <sheetData>
    <row r="1" spans="1:4" x14ac:dyDescent="0.25">
      <c r="A1" s="10" t="s">
        <v>87</v>
      </c>
      <c r="B1" s="10" t="s">
        <v>88</v>
      </c>
      <c r="C1" s="10" t="s">
        <v>97</v>
      </c>
      <c r="D1" s="10" t="s">
        <v>98</v>
      </c>
    </row>
    <row r="2" spans="1:4" ht="15" customHeight="1" x14ac:dyDescent="0.25">
      <c r="A2" s="13" t="s">
        <v>89</v>
      </c>
      <c r="B2" s="11" t="s">
        <v>90</v>
      </c>
      <c r="C2" s="11">
        <v>29</v>
      </c>
      <c r="D2" s="11">
        <v>28</v>
      </c>
    </row>
    <row r="3" spans="1:4" x14ac:dyDescent="0.25">
      <c r="A3" s="13"/>
      <c r="B3" s="11" t="s">
        <v>17</v>
      </c>
      <c r="C3" s="11">
        <v>50</v>
      </c>
      <c r="D3" s="11">
        <v>25</v>
      </c>
    </row>
    <row r="4" spans="1:4" x14ac:dyDescent="0.25">
      <c r="A4" s="13"/>
      <c r="B4" s="11" t="s">
        <v>20</v>
      </c>
      <c r="C4" s="11">
        <v>45</v>
      </c>
      <c r="D4" s="11">
        <v>40</v>
      </c>
    </row>
    <row r="5" spans="1:4" x14ac:dyDescent="0.25">
      <c r="A5" s="13"/>
      <c r="B5" s="11" t="s">
        <v>91</v>
      </c>
      <c r="C5" s="11">
        <v>60</v>
      </c>
      <c r="D5" s="11">
        <v>36</v>
      </c>
    </row>
    <row r="6" spans="1:4" x14ac:dyDescent="0.25">
      <c r="A6" s="13"/>
      <c r="B6" s="11" t="s">
        <v>92</v>
      </c>
      <c r="C6" s="11">
        <v>18</v>
      </c>
      <c r="D6" s="11">
        <v>25</v>
      </c>
    </row>
    <row r="7" spans="1:4" x14ac:dyDescent="0.25">
      <c r="A7" s="13"/>
      <c r="B7" s="11" t="s">
        <v>93</v>
      </c>
      <c r="C7" s="11">
        <v>18</v>
      </c>
      <c r="D7" s="11">
        <v>10</v>
      </c>
    </row>
    <row r="8" spans="1:4" x14ac:dyDescent="0.25">
      <c r="A8" s="13"/>
      <c r="B8" s="11" t="s">
        <v>12</v>
      </c>
      <c r="C8" s="11">
        <v>25</v>
      </c>
      <c r="D8" s="11">
        <v>15</v>
      </c>
    </row>
    <row r="9" spans="1:4" x14ac:dyDescent="0.25">
      <c r="A9" s="13"/>
      <c r="B9" s="11" t="s">
        <v>24</v>
      </c>
      <c r="C9" s="11">
        <v>22</v>
      </c>
      <c r="D9" s="11">
        <v>24</v>
      </c>
    </row>
    <row r="10" spans="1:4" x14ac:dyDescent="0.25">
      <c r="A10" s="13"/>
      <c r="B10" s="11" t="s">
        <v>94</v>
      </c>
      <c r="C10" s="11">
        <v>22</v>
      </c>
      <c r="D10" s="11">
        <v>19</v>
      </c>
    </row>
    <row r="11" spans="1:4" x14ac:dyDescent="0.25">
      <c r="A11" s="13"/>
      <c r="B11" s="11" t="s">
        <v>15</v>
      </c>
      <c r="C11" s="11">
        <v>23</v>
      </c>
      <c r="D11" s="11">
        <v>23</v>
      </c>
    </row>
    <row r="12" spans="1:4" x14ac:dyDescent="0.25">
      <c r="A12" s="13"/>
      <c r="B12" s="11" t="s">
        <v>19</v>
      </c>
      <c r="C12" s="11">
        <v>25</v>
      </c>
      <c r="D12" s="11">
        <v>27</v>
      </c>
    </row>
    <row r="13" spans="1:4" x14ac:dyDescent="0.25">
      <c r="A13" s="13"/>
      <c r="B13" s="11" t="s">
        <v>13</v>
      </c>
      <c r="C13" s="11"/>
      <c r="D13" s="11">
        <v>17</v>
      </c>
    </row>
    <row r="14" spans="1:4" x14ac:dyDescent="0.25">
      <c r="A14" s="13"/>
      <c r="B14" s="11" t="s">
        <v>95</v>
      </c>
      <c r="C14" s="11"/>
      <c r="D14" s="11">
        <v>3</v>
      </c>
    </row>
    <row r="15" spans="1:4" x14ac:dyDescent="0.25">
      <c r="A15" s="13"/>
      <c r="B15" s="11" t="s">
        <v>96</v>
      </c>
      <c r="C15" s="11"/>
      <c r="D15" s="11">
        <v>8</v>
      </c>
    </row>
    <row r="16" spans="1:4" x14ac:dyDescent="0.25">
      <c r="A16" s="13"/>
      <c r="B16" s="11" t="s">
        <v>99</v>
      </c>
      <c r="C16" s="11">
        <f>SUM(C2:C15)</f>
        <v>337</v>
      </c>
      <c r="D16" s="11">
        <f>SUM(D2:D15)</f>
        <v>300</v>
      </c>
    </row>
    <row r="17" spans="1:4" ht="52.5" customHeight="1" x14ac:dyDescent="0.25">
      <c r="A17" s="14" t="s">
        <v>100</v>
      </c>
      <c r="B17" s="14"/>
      <c r="C17" s="14"/>
      <c r="D17" s="14"/>
    </row>
  </sheetData>
  <mergeCells count="2">
    <mergeCell ref="A2:A16"/>
    <mergeCell ref="A17:D17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16" sqref="A16"/>
    </sheetView>
  </sheetViews>
  <sheetFormatPr baseColWidth="10" defaultRowHeight="15" x14ac:dyDescent="0.25"/>
  <cols>
    <col min="1" max="1" width="18.85546875" customWidth="1"/>
  </cols>
  <sheetData>
    <row r="1" spans="1:7" x14ac:dyDescent="0.25">
      <c r="A1" s="12" t="s">
        <v>33</v>
      </c>
      <c r="B1" s="12"/>
      <c r="C1" s="12"/>
      <c r="D1" s="12"/>
      <c r="E1" s="12"/>
      <c r="F1" s="12"/>
      <c r="G1" s="12"/>
    </row>
    <row r="2" spans="1:7" x14ac:dyDescent="0.25">
      <c r="A2" s="3" t="s">
        <v>10</v>
      </c>
      <c r="B2" s="1" t="s">
        <v>35</v>
      </c>
      <c r="C2" s="1" t="s">
        <v>34</v>
      </c>
      <c r="D2" s="1" t="s">
        <v>36</v>
      </c>
      <c r="E2" s="1" t="s">
        <v>37</v>
      </c>
      <c r="F2" s="1" t="s">
        <v>38</v>
      </c>
      <c r="G2" s="1" t="s">
        <v>39</v>
      </c>
    </row>
    <row r="3" spans="1:7" x14ac:dyDescent="0.25">
      <c r="A3" s="1" t="s">
        <v>12</v>
      </c>
      <c r="B3" s="2">
        <v>1.3333299999999999</v>
      </c>
      <c r="C3" s="2">
        <v>4.0666700000000002</v>
      </c>
      <c r="D3" s="2">
        <v>58.133299999999998</v>
      </c>
      <c r="E3" s="2">
        <v>1.9928570000000001</v>
      </c>
      <c r="F3" s="2">
        <v>0.99642850000000005</v>
      </c>
      <c r="G3" s="2">
        <v>80.186670000000007</v>
      </c>
    </row>
    <row r="4" spans="1:7" x14ac:dyDescent="0.25">
      <c r="A4" s="1" t="s">
        <v>13</v>
      </c>
      <c r="B4" s="2">
        <v>1</v>
      </c>
      <c r="C4" s="2">
        <v>5</v>
      </c>
      <c r="D4" s="2"/>
      <c r="E4" s="2">
        <v>30</v>
      </c>
      <c r="F4" s="2">
        <v>2.7</v>
      </c>
      <c r="G4" s="2">
        <v>1.8</v>
      </c>
    </row>
    <row r="5" spans="1:7" x14ac:dyDescent="0.25">
      <c r="A5" s="1" t="s">
        <v>14</v>
      </c>
      <c r="B5" s="2">
        <v>1.8214300000000001</v>
      </c>
      <c r="C5" s="2">
        <v>4.3928599999999998</v>
      </c>
      <c r="D5" s="2">
        <v>70.392899999999997</v>
      </c>
      <c r="E5" s="2">
        <v>2.089286</v>
      </c>
      <c r="F5" s="2">
        <v>1.125</v>
      </c>
      <c r="G5" s="2">
        <v>121.875</v>
      </c>
    </row>
    <row r="6" spans="1:7" x14ac:dyDescent="0.25">
      <c r="A6" s="1" t="s">
        <v>15</v>
      </c>
      <c r="B6" s="2">
        <v>1.36364</v>
      </c>
      <c r="C6" s="2">
        <v>5.9545500000000002</v>
      </c>
      <c r="D6" s="2">
        <v>57.5</v>
      </c>
      <c r="E6" s="2">
        <v>2.1886359999999998</v>
      </c>
      <c r="F6" s="2">
        <v>1.157143</v>
      </c>
      <c r="G6" s="2">
        <v>101.08410000000001</v>
      </c>
    </row>
    <row r="7" spans="1:7" x14ac:dyDescent="0.25">
      <c r="A7" s="1" t="s">
        <v>16</v>
      </c>
      <c r="B7" s="2">
        <v>1.2105300000000001</v>
      </c>
      <c r="C7" s="2">
        <v>4.9473700000000003</v>
      </c>
      <c r="D7" s="2">
        <v>47.263199999999998</v>
      </c>
      <c r="E7" s="2">
        <v>1.8</v>
      </c>
      <c r="F7" s="2">
        <v>1.1131580000000001</v>
      </c>
      <c r="G7" s="2">
        <v>96.842100000000002</v>
      </c>
    </row>
    <row r="8" spans="1:7" x14ac:dyDescent="0.25">
      <c r="A8" s="1" t="s">
        <v>17</v>
      </c>
      <c r="B8" s="2">
        <v>1.52</v>
      </c>
      <c r="C8" s="2">
        <v>4.3600000000000003</v>
      </c>
      <c r="D8" s="2">
        <v>78.88</v>
      </c>
      <c r="E8" s="2">
        <v>2.1960000000000002</v>
      </c>
      <c r="F8" s="2">
        <v>1.2375</v>
      </c>
      <c r="G8" s="2">
        <v>166.66669999999999</v>
      </c>
    </row>
    <row r="9" spans="1:7" x14ac:dyDescent="0.25">
      <c r="A9" s="1" t="s">
        <v>18</v>
      </c>
      <c r="B9" s="2">
        <v>1.3</v>
      </c>
      <c r="C9" s="2">
        <v>6.3</v>
      </c>
      <c r="D9" s="2">
        <v>25.1</v>
      </c>
      <c r="E9" s="2">
        <v>1.71</v>
      </c>
      <c r="F9" s="2">
        <v>0.9</v>
      </c>
      <c r="G9" s="2">
        <v>30.78</v>
      </c>
    </row>
    <row r="10" spans="1:7" x14ac:dyDescent="0.25">
      <c r="A10" s="1" t="s">
        <v>19</v>
      </c>
      <c r="B10" s="2">
        <v>1.4814799999999999</v>
      </c>
      <c r="C10" s="2">
        <v>6.3333300000000001</v>
      </c>
      <c r="D10" s="2">
        <v>71.925899999999999</v>
      </c>
      <c r="E10" s="2">
        <v>1.8833329999999999</v>
      </c>
      <c r="F10" s="2">
        <v>1.05</v>
      </c>
      <c r="G10" s="2">
        <v>101.46299999999999</v>
      </c>
    </row>
    <row r="11" spans="1:7" x14ac:dyDescent="0.25">
      <c r="A11" s="1" t="s">
        <v>20</v>
      </c>
      <c r="B11" s="2">
        <v>1.6</v>
      </c>
      <c r="C11" s="2">
        <v>5.0250000000000004</v>
      </c>
      <c r="D11" s="2">
        <v>83.075000000000003</v>
      </c>
      <c r="E11" s="2">
        <v>1.99125</v>
      </c>
      <c r="F11" s="2">
        <v>1.0607139999999999</v>
      </c>
      <c r="G11" s="2">
        <v>157.6275</v>
      </c>
    </row>
    <row r="12" spans="1:7" x14ac:dyDescent="0.25">
      <c r="A12" s="1" t="s">
        <v>21</v>
      </c>
      <c r="B12" s="2">
        <v>1.44</v>
      </c>
      <c r="C12" s="2">
        <v>4.5599999999999996</v>
      </c>
      <c r="D12" s="2">
        <v>47.84</v>
      </c>
      <c r="E12" s="2">
        <v>1.89</v>
      </c>
      <c r="F12" s="2">
        <v>1.1152169999999999</v>
      </c>
      <c r="G12" s="2">
        <v>77.174000000000007</v>
      </c>
    </row>
    <row r="13" spans="1:7" x14ac:dyDescent="0.25">
      <c r="A13" s="1" t="s">
        <v>22</v>
      </c>
      <c r="B13" s="2">
        <v>1.61111</v>
      </c>
      <c r="C13" s="2">
        <v>5.6944400000000002</v>
      </c>
      <c r="D13" s="2">
        <v>54.805599999999998</v>
      </c>
      <c r="E13" s="2">
        <v>1.7749999999999999</v>
      </c>
      <c r="F13" s="2">
        <v>1</v>
      </c>
      <c r="G13" s="2">
        <v>70.119450000000001</v>
      </c>
    </row>
    <row r="14" spans="1:7" x14ac:dyDescent="0.25">
      <c r="A14" s="1" t="s">
        <v>23</v>
      </c>
      <c r="B14" s="2">
        <v>1.5</v>
      </c>
      <c r="C14" s="2">
        <v>5.5</v>
      </c>
      <c r="D14" s="2">
        <v>25</v>
      </c>
      <c r="E14" s="2">
        <v>1.8</v>
      </c>
      <c r="F14" s="2">
        <v>0.9</v>
      </c>
      <c r="G14" s="2">
        <v>100</v>
      </c>
    </row>
    <row r="15" spans="1:7" x14ac:dyDescent="0.25">
      <c r="A15" s="1" t="s">
        <v>24</v>
      </c>
      <c r="B15" s="2">
        <v>1.2916700000000001</v>
      </c>
      <c r="C15" s="2">
        <v>2.5454500000000002</v>
      </c>
      <c r="D15" s="2">
        <v>68.541700000000006</v>
      </c>
      <c r="E15" s="2">
        <v>2.0062500000000001</v>
      </c>
      <c r="F15" s="2">
        <v>1.17</v>
      </c>
      <c r="G15" s="2">
        <v>110.14579999999999</v>
      </c>
    </row>
    <row r="16" spans="1:7" x14ac:dyDescent="0.25">
      <c r="A16" s="4" t="s">
        <v>25</v>
      </c>
      <c r="B16" s="2">
        <v>1.48905</v>
      </c>
      <c r="C16" s="2">
        <v>4.9411800000000001</v>
      </c>
      <c r="D16" s="2">
        <v>63.724299999999999</v>
      </c>
      <c r="E16" s="2">
        <v>2.0674630000000001</v>
      </c>
      <c r="F16" s="2">
        <v>1.0845</v>
      </c>
      <c r="G16" s="2">
        <v>107.46510000000001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G21" sqref="G21"/>
    </sheetView>
  </sheetViews>
  <sheetFormatPr baseColWidth="10" defaultRowHeight="15" x14ac:dyDescent="0.25"/>
  <cols>
    <col min="1" max="1" width="22.140625" bestFit="1" customWidth="1"/>
    <col min="2" max="2" width="7.28515625" customWidth="1"/>
    <col min="3" max="3" width="12.85546875" bestFit="1" customWidth="1"/>
    <col min="4" max="4" width="11.7109375" bestFit="1" customWidth="1"/>
    <col min="5" max="5" width="12.85546875" bestFit="1" customWidth="1"/>
    <col min="6" max="6" width="18" bestFit="1" customWidth="1"/>
  </cols>
  <sheetData>
    <row r="1" spans="1:6" x14ac:dyDescent="0.25">
      <c r="A1" s="12" t="s">
        <v>26</v>
      </c>
      <c r="B1" s="12"/>
      <c r="C1" s="12"/>
      <c r="D1" s="12"/>
      <c r="E1" s="12"/>
      <c r="F1" s="12"/>
    </row>
    <row r="2" spans="1:6" x14ac:dyDescent="0.25">
      <c r="A2" s="3" t="s">
        <v>10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</row>
    <row r="3" spans="1:6" x14ac:dyDescent="0.25">
      <c r="A3" s="1" t="s">
        <v>11</v>
      </c>
      <c r="B3" s="1">
        <v>0</v>
      </c>
      <c r="C3" s="1">
        <v>0</v>
      </c>
      <c r="D3" s="1">
        <v>0</v>
      </c>
      <c r="E3" s="1">
        <v>0</v>
      </c>
      <c r="F3" s="1">
        <v>0</v>
      </c>
    </row>
    <row r="4" spans="1:6" x14ac:dyDescent="0.25">
      <c r="A4" s="1" t="s">
        <v>12</v>
      </c>
      <c r="B4" s="1">
        <v>54</v>
      </c>
      <c r="C4" s="1">
        <v>35</v>
      </c>
      <c r="D4" s="1">
        <v>29</v>
      </c>
      <c r="E4" s="1">
        <v>82</v>
      </c>
      <c r="F4" s="1">
        <v>18</v>
      </c>
    </row>
    <row r="5" spans="1:6" x14ac:dyDescent="0.25">
      <c r="A5" s="1" t="s">
        <v>13</v>
      </c>
      <c r="B5" s="1">
        <v>5</v>
      </c>
      <c r="C5" s="1">
        <v>3</v>
      </c>
      <c r="D5" s="1">
        <v>1</v>
      </c>
      <c r="E5" s="1">
        <v>5</v>
      </c>
      <c r="F5" s="1">
        <v>0</v>
      </c>
    </row>
    <row r="6" spans="1:6" x14ac:dyDescent="0.25">
      <c r="A6" s="1" t="s">
        <v>14</v>
      </c>
      <c r="B6" s="1">
        <v>258</v>
      </c>
      <c r="C6" s="1">
        <v>200</v>
      </c>
      <c r="D6" s="1">
        <v>68</v>
      </c>
      <c r="E6" s="1">
        <v>379</v>
      </c>
      <c r="F6" s="1">
        <v>16</v>
      </c>
    </row>
    <row r="7" spans="1:6" x14ac:dyDescent="0.25">
      <c r="A7" s="1" t="s">
        <v>15</v>
      </c>
      <c r="B7" s="1">
        <v>165</v>
      </c>
      <c r="C7" s="1">
        <v>51</v>
      </c>
      <c r="D7" s="1">
        <v>29</v>
      </c>
      <c r="E7" s="1">
        <v>165</v>
      </c>
      <c r="F7" s="1">
        <v>26</v>
      </c>
    </row>
    <row r="8" spans="1:6" x14ac:dyDescent="0.25">
      <c r="A8" s="1" t="s">
        <v>16</v>
      </c>
      <c r="B8" s="1">
        <v>157</v>
      </c>
      <c r="C8" s="1">
        <v>45</v>
      </c>
      <c r="D8" s="1">
        <v>25</v>
      </c>
      <c r="E8" s="1">
        <v>77</v>
      </c>
      <c r="F8" s="1">
        <v>8</v>
      </c>
    </row>
    <row r="9" spans="1:6" x14ac:dyDescent="0.25">
      <c r="A9" s="1" t="s">
        <v>17</v>
      </c>
      <c r="B9" s="1">
        <v>160</v>
      </c>
      <c r="C9" s="1">
        <v>106</v>
      </c>
      <c r="D9" s="1">
        <v>58</v>
      </c>
      <c r="E9" s="1">
        <v>250</v>
      </c>
      <c r="F9" s="1">
        <v>40</v>
      </c>
    </row>
    <row r="10" spans="1:6" x14ac:dyDescent="0.25">
      <c r="A10" s="1" t="s">
        <v>18</v>
      </c>
      <c r="B10" s="1">
        <v>5</v>
      </c>
      <c r="C10" s="1">
        <v>17</v>
      </c>
      <c r="D10" s="1">
        <v>0</v>
      </c>
      <c r="E10" s="1">
        <v>11</v>
      </c>
      <c r="F10" s="1">
        <v>1</v>
      </c>
    </row>
    <row r="11" spans="1:6" x14ac:dyDescent="0.25">
      <c r="A11" s="1" t="s">
        <v>19</v>
      </c>
      <c r="B11" s="1">
        <v>204</v>
      </c>
      <c r="C11" s="1">
        <v>124</v>
      </c>
      <c r="D11" s="1">
        <v>54</v>
      </c>
      <c r="E11" s="1">
        <v>339</v>
      </c>
      <c r="F11" s="1">
        <v>42</v>
      </c>
    </row>
    <row r="12" spans="1:6" x14ac:dyDescent="0.25">
      <c r="A12" s="1" t="s">
        <v>20</v>
      </c>
      <c r="B12" s="1">
        <v>364</v>
      </c>
      <c r="C12" s="1">
        <v>249</v>
      </c>
      <c r="D12" s="1">
        <v>98</v>
      </c>
      <c r="E12" s="1">
        <v>416</v>
      </c>
      <c r="F12" s="1">
        <v>41</v>
      </c>
    </row>
    <row r="13" spans="1:6" x14ac:dyDescent="0.25">
      <c r="A13" s="1" t="s">
        <v>21</v>
      </c>
      <c r="B13" s="1">
        <v>138</v>
      </c>
      <c r="C13" s="1">
        <v>45</v>
      </c>
      <c r="D13" s="1">
        <v>38</v>
      </c>
      <c r="E13" s="1">
        <v>179</v>
      </c>
      <c r="F13" s="1">
        <v>19</v>
      </c>
    </row>
    <row r="14" spans="1:6" x14ac:dyDescent="0.25">
      <c r="A14" s="1" t="s">
        <v>22</v>
      </c>
      <c r="B14" s="1">
        <v>183</v>
      </c>
      <c r="C14" s="1">
        <v>51</v>
      </c>
      <c r="D14" s="1">
        <v>56</v>
      </c>
      <c r="E14" s="1">
        <v>146</v>
      </c>
      <c r="F14" s="1">
        <v>25</v>
      </c>
    </row>
    <row r="15" spans="1:6" x14ac:dyDescent="0.25">
      <c r="A15" s="1" t="s">
        <v>23</v>
      </c>
      <c r="B15" s="1">
        <v>2</v>
      </c>
      <c r="C15" s="1">
        <v>1</v>
      </c>
      <c r="D15" s="1">
        <v>1</v>
      </c>
      <c r="E15" s="1">
        <v>3</v>
      </c>
      <c r="F15" s="1">
        <v>2</v>
      </c>
    </row>
    <row r="16" spans="1:6" x14ac:dyDescent="0.25">
      <c r="A16" s="1" t="s">
        <v>24</v>
      </c>
      <c r="B16" s="1">
        <v>232</v>
      </c>
      <c r="C16" s="1">
        <v>58</v>
      </c>
      <c r="D16" s="1">
        <v>41</v>
      </c>
      <c r="E16" s="1">
        <v>171</v>
      </c>
      <c r="F16" s="1">
        <v>22</v>
      </c>
    </row>
    <row r="17" spans="1:8" x14ac:dyDescent="0.25">
      <c r="A17" s="4" t="s">
        <v>25</v>
      </c>
      <c r="B17" s="1">
        <v>1927</v>
      </c>
      <c r="C17" s="1">
        <v>985</v>
      </c>
      <c r="D17" s="1">
        <v>498</v>
      </c>
      <c r="E17" s="1">
        <v>2223</v>
      </c>
      <c r="F17" s="1">
        <v>260</v>
      </c>
      <c r="G17">
        <f>SUM(B17:F17)</f>
        <v>5893</v>
      </c>
      <c r="H17" s="6">
        <f>G17/G38</f>
        <v>0.14429480901077374</v>
      </c>
    </row>
    <row r="18" spans="1:8" x14ac:dyDescent="0.25">
      <c r="B18" s="6">
        <f>B17/$G$17</f>
        <v>0.32699813337858474</v>
      </c>
      <c r="C18" s="6">
        <f t="shared" ref="C18:F18" si="0">C17/$G$17</f>
        <v>0.16714746309180384</v>
      </c>
      <c r="D18" s="6">
        <f t="shared" si="0"/>
        <v>8.4507042253521125E-2</v>
      </c>
      <c r="E18" s="6">
        <f t="shared" si="0"/>
        <v>0.37722721873409132</v>
      </c>
      <c r="F18" s="6">
        <f t="shared" si="0"/>
        <v>4.4120142541998982E-2</v>
      </c>
    </row>
    <row r="20" spans="1:8" x14ac:dyDescent="0.25">
      <c r="A20" s="12" t="s">
        <v>32</v>
      </c>
      <c r="B20" s="12"/>
      <c r="C20" s="12"/>
      <c r="D20" s="12"/>
      <c r="E20" s="12"/>
      <c r="F20" s="12"/>
    </row>
    <row r="21" spans="1:8" x14ac:dyDescent="0.25">
      <c r="A21" s="3" t="s">
        <v>10</v>
      </c>
      <c r="B21" s="1" t="s">
        <v>27</v>
      </c>
      <c r="C21" s="1" t="s">
        <v>28</v>
      </c>
      <c r="D21" s="1" t="s">
        <v>29</v>
      </c>
      <c r="E21" s="1" t="s">
        <v>30</v>
      </c>
      <c r="F21" s="1" t="s">
        <v>31</v>
      </c>
    </row>
    <row r="22" spans="1:8" x14ac:dyDescent="0.25">
      <c r="A22" s="1" t="s">
        <v>11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8" x14ac:dyDescent="0.25">
      <c r="A23" s="1" t="s">
        <v>12</v>
      </c>
      <c r="B23" s="1">
        <v>384</v>
      </c>
      <c r="C23" s="1">
        <v>154</v>
      </c>
      <c r="D23" s="1">
        <v>145</v>
      </c>
      <c r="E23" s="1">
        <v>829</v>
      </c>
      <c r="F23" s="1">
        <v>25</v>
      </c>
    </row>
    <row r="24" spans="1:8" x14ac:dyDescent="0.25">
      <c r="A24" s="1" t="s">
        <v>13</v>
      </c>
      <c r="B24" s="1">
        <v>5</v>
      </c>
      <c r="C24" s="1">
        <v>5</v>
      </c>
      <c r="D24" s="1">
        <v>1</v>
      </c>
      <c r="E24" s="1">
        <v>7</v>
      </c>
      <c r="F24" s="1">
        <v>2</v>
      </c>
    </row>
    <row r="25" spans="1:8" x14ac:dyDescent="0.25">
      <c r="A25" s="1" t="s">
        <v>14</v>
      </c>
      <c r="B25" s="1">
        <v>627</v>
      </c>
      <c r="C25" s="1">
        <v>541</v>
      </c>
      <c r="D25" s="1">
        <v>338</v>
      </c>
      <c r="E25" s="1">
        <v>1708</v>
      </c>
      <c r="F25" s="1">
        <v>151</v>
      </c>
    </row>
    <row r="26" spans="1:8" x14ac:dyDescent="0.25">
      <c r="A26" s="1" t="s">
        <v>15</v>
      </c>
      <c r="B26" s="1">
        <v>688</v>
      </c>
      <c r="C26" s="1">
        <v>511</v>
      </c>
      <c r="D26" s="1">
        <v>233</v>
      </c>
      <c r="E26" s="1">
        <v>1655</v>
      </c>
      <c r="F26" s="1">
        <v>51</v>
      </c>
    </row>
    <row r="27" spans="1:8" x14ac:dyDescent="0.25">
      <c r="A27" s="1" t="s">
        <v>16</v>
      </c>
      <c r="B27" s="1">
        <v>510</v>
      </c>
      <c r="C27" s="1">
        <v>297</v>
      </c>
      <c r="D27" s="1">
        <v>196</v>
      </c>
      <c r="E27" s="1">
        <v>1303</v>
      </c>
      <c r="F27" s="1">
        <v>35</v>
      </c>
    </row>
    <row r="28" spans="1:8" x14ac:dyDescent="0.25">
      <c r="A28" s="1" t="s">
        <v>17</v>
      </c>
      <c r="B28" s="1">
        <v>1058</v>
      </c>
      <c r="C28" s="1">
        <v>474</v>
      </c>
      <c r="D28" s="1">
        <v>395</v>
      </c>
      <c r="E28" s="1">
        <v>2375</v>
      </c>
      <c r="F28" s="1">
        <v>73</v>
      </c>
    </row>
    <row r="29" spans="1:8" x14ac:dyDescent="0.25">
      <c r="A29" s="1" t="s">
        <v>18</v>
      </c>
      <c r="B29" s="1">
        <v>120</v>
      </c>
      <c r="C29" s="1">
        <v>62</v>
      </c>
      <c r="D29" s="1">
        <v>67</v>
      </c>
      <c r="E29" s="1">
        <v>234</v>
      </c>
      <c r="F29" s="1">
        <v>13</v>
      </c>
    </row>
    <row r="30" spans="1:8" x14ac:dyDescent="0.25">
      <c r="A30" s="1" t="s">
        <v>19</v>
      </c>
      <c r="B30" s="1">
        <v>856</v>
      </c>
      <c r="C30" s="1">
        <v>507</v>
      </c>
      <c r="D30" s="1">
        <v>334</v>
      </c>
      <c r="E30" s="1">
        <v>2113</v>
      </c>
      <c r="F30" s="1">
        <v>50</v>
      </c>
    </row>
    <row r="31" spans="1:8" x14ac:dyDescent="0.25">
      <c r="A31" s="1" t="s">
        <v>20</v>
      </c>
      <c r="B31" s="1">
        <v>1123</v>
      </c>
      <c r="C31" s="1">
        <v>762</v>
      </c>
      <c r="D31" s="1">
        <v>425</v>
      </c>
      <c r="E31" s="1">
        <v>3934</v>
      </c>
      <c r="F31" s="1">
        <v>92</v>
      </c>
    </row>
    <row r="32" spans="1:8" x14ac:dyDescent="0.25">
      <c r="A32" s="1" t="s">
        <v>21</v>
      </c>
      <c r="B32" s="1">
        <v>449</v>
      </c>
      <c r="C32" s="1">
        <v>276</v>
      </c>
      <c r="D32" s="1">
        <v>173</v>
      </c>
      <c r="E32" s="1">
        <v>1164</v>
      </c>
      <c r="F32" s="1">
        <v>32</v>
      </c>
    </row>
    <row r="33" spans="1:8" x14ac:dyDescent="0.25">
      <c r="A33" s="1" t="s">
        <v>22</v>
      </c>
      <c r="B33" s="1">
        <v>772</v>
      </c>
      <c r="C33" s="1">
        <v>402</v>
      </c>
      <c r="D33" s="1">
        <v>321</v>
      </c>
      <c r="E33" s="1">
        <v>2300</v>
      </c>
      <c r="F33" s="1">
        <v>41</v>
      </c>
    </row>
    <row r="34" spans="1:8" x14ac:dyDescent="0.25">
      <c r="A34" s="1" t="s">
        <v>23</v>
      </c>
      <c r="B34" s="1">
        <v>6</v>
      </c>
      <c r="C34" s="1">
        <v>4</v>
      </c>
      <c r="D34" s="1">
        <v>4</v>
      </c>
      <c r="E34" s="1">
        <v>16</v>
      </c>
      <c r="F34" s="1">
        <v>0</v>
      </c>
    </row>
    <row r="35" spans="1:8" x14ac:dyDescent="0.25">
      <c r="A35" s="1" t="s">
        <v>24</v>
      </c>
      <c r="B35" s="1">
        <v>764</v>
      </c>
      <c r="C35" s="1">
        <v>345</v>
      </c>
      <c r="D35" s="1">
        <v>309</v>
      </c>
      <c r="E35" s="1">
        <v>2028</v>
      </c>
      <c r="F35" s="1">
        <v>73</v>
      </c>
    </row>
    <row r="36" spans="1:8" x14ac:dyDescent="0.25">
      <c r="A36" s="4" t="s">
        <v>25</v>
      </c>
      <c r="B36" s="1">
        <f>SUM(B22:B35)</f>
        <v>7362</v>
      </c>
      <c r="C36" s="1">
        <f t="shared" ref="C36:F36" si="1">SUM(C22:C35)</f>
        <v>4340</v>
      </c>
      <c r="D36" s="1">
        <f t="shared" si="1"/>
        <v>2941</v>
      </c>
      <c r="E36" s="1">
        <f t="shared" si="1"/>
        <v>19666</v>
      </c>
      <c r="F36" s="1">
        <f t="shared" si="1"/>
        <v>638</v>
      </c>
      <c r="G36" s="5">
        <f>SUM(B36:F36)</f>
        <v>34947</v>
      </c>
      <c r="H36" s="7">
        <f>G36/G38</f>
        <v>0.85570519098922626</v>
      </c>
    </row>
    <row r="37" spans="1:8" x14ac:dyDescent="0.25">
      <c r="B37" s="6">
        <f>B36/$G$36</f>
        <v>0.21066185938707185</v>
      </c>
      <c r="C37" s="6">
        <f t="shared" ref="C37:F37" si="2">C36/$G$36</f>
        <v>0.12418805619938765</v>
      </c>
      <c r="D37" s="6">
        <f t="shared" si="2"/>
        <v>8.4156007668755542E-2</v>
      </c>
      <c r="E37" s="6">
        <f t="shared" si="2"/>
        <v>0.56273786018828509</v>
      </c>
      <c r="F37" s="6">
        <f t="shared" si="2"/>
        <v>1.8256216556499841E-2</v>
      </c>
    </row>
    <row r="38" spans="1:8" x14ac:dyDescent="0.25">
      <c r="G38">
        <f>G17+G36</f>
        <v>40840</v>
      </c>
    </row>
  </sheetData>
  <mergeCells count="2">
    <mergeCell ref="A1:F1"/>
    <mergeCell ref="A20:F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16" sqref="B16"/>
    </sheetView>
  </sheetViews>
  <sheetFormatPr baseColWidth="10" defaultRowHeight="15" x14ac:dyDescent="0.25"/>
  <cols>
    <col min="1" max="1" width="22.140625" bestFit="1" customWidth="1"/>
  </cols>
  <sheetData>
    <row r="1" spans="1:5" x14ac:dyDescent="0.25">
      <c r="A1" s="1" t="s">
        <v>10</v>
      </c>
      <c r="B1" s="1" t="s">
        <v>43</v>
      </c>
      <c r="C1" s="1" t="s">
        <v>42</v>
      </c>
      <c r="D1" s="1" t="s">
        <v>40</v>
      </c>
      <c r="E1" s="1" t="s">
        <v>41</v>
      </c>
    </row>
    <row r="2" spans="1:5" x14ac:dyDescent="0.25">
      <c r="A2" s="1" t="s">
        <v>11</v>
      </c>
      <c r="B2" s="1">
        <v>0</v>
      </c>
      <c r="C2" s="1">
        <v>0</v>
      </c>
      <c r="D2" s="8">
        <v>0</v>
      </c>
      <c r="E2" s="9">
        <v>0</v>
      </c>
    </row>
    <row r="3" spans="1:5" x14ac:dyDescent="0.25">
      <c r="A3" s="1" t="s">
        <v>12</v>
      </c>
      <c r="B3" s="1">
        <v>616</v>
      </c>
      <c r="C3" s="1">
        <v>178</v>
      </c>
      <c r="D3" s="8">
        <f t="shared" ref="D3:D16" si="0">C3/B3</f>
        <v>0.28896103896103897</v>
      </c>
      <c r="E3" s="9">
        <f>D3*1000</f>
        <v>288.96103896103898</v>
      </c>
    </row>
    <row r="4" spans="1:5" x14ac:dyDescent="0.25">
      <c r="A4" s="1" t="s">
        <v>13</v>
      </c>
      <c r="B4" s="1">
        <v>10</v>
      </c>
      <c r="C4" s="1">
        <v>5</v>
      </c>
      <c r="D4" s="8">
        <f t="shared" si="0"/>
        <v>0.5</v>
      </c>
      <c r="E4" s="9">
        <f t="shared" ref="E4:E16" si="1">D4*1000</f>
        <v>500</v>
      </c>
    </row>
    <row r="5" spans="1:5" x14ac:dyDescent="0.25">
      <c r="A5" s="1" t="s">
        <v>14</v>
      </c>
      <c r="B5" s="1">
        <v>1042</v>
      </c>
      <c r="C5" s="1">
        <v>285</v>
      </c>
      <c r="D5" s="8">
        <f t="shared" si="0"/>
        <v>0.27351247600767753</v>
      </c>
      <c r="E5" s="9">
        <f t="shared" si="1"/>
        <v>273.51247600767755</v>
      </c>
    </row>
    <row r="6" spans="1:5" x14ac:dyDescent="0.25">
      <c r="A6" s="1" t="s">
        <v>15</v>
      </c>
      <c r="B6" s="1">
        <v>1162</v>
      </c>
      <c r="C6" s="1">
        <v>345</v>
      </c>
      <c r="D6" s="8">
        <f t="shared" si="0"/>
        <v>0.29690189328743544</v>
      </c>
      <c r="E6" s="9">
        <f t="shared" si="1"/>
        <v>296.90189328743543</v>
      </c>
    </row>
    <row r="7" spans="1:5" x14ac:dyDescent="0.25">
      <c r="A7" s="1" t="s">
        <v>16</v>
      </c>
      <c r="B7" s="1">
        <v>964</v>
      </c>
      <c r="C7" s="1">
        <v>247</v>
      </c>
      <c r="D7" s="8">
        <f t="shared" si="0"/>
        <v>0.25622406639004147</v>
      </c>
      <c r="E7" s="9">
        <f t="shared" si="1"/>
        <v>256.22406639004146</v>
      </c>
    </row>
    <row r="8" spans="1:5" x14ac:dyDescent="0.25">
      <c r="A8" s="1" t="s">
        <v>17</v>
      </c>
      <c r="B8" s="1">
        <v>1614</v>
      </c>
      <c r="C8" s="1">
        <v>516</v>
      </c>
      <c r="D8" s="8">
        <f t="shared" si="0"/>
        <v>0.31970260223048325</v>
      </c>
      <c r="E8" s="9">
        <f t="shared" si="1"/>
        <v>319.70260223048325</v>
      </c>
    </row>
    <row r="9" spans="1:5" x14ac:dyDescent="0.25">
      <c r="A9" s="1" t="s">
        <v>18</v>
      </c>
      <c r="B9" s="1">
        <v>194</v>
      </c>
      <c r="C9" s="1">
        <v>69</v>
      </c>
      <c r="D9" s="8">
        <f t="shared" si="0"/>
        <v>0.35567010309278352</v>
      </c>
      <c r="E9" s="9">
        <f t="shared" si="1"/>
        <v>355.67010309278351</v>
      </c>
    </row>
    <row r="10" spans="1:5" x14ac:dyDescent="0.25">
      <c r="A10" s="1" t="s">
        <v>19</v>
      </c>
      <c r="B10" s="1">
        <v>1426</v>
      </c>
      <c r="C10" s="1">
        <v>396</v>
      </c>
      <c r="D10" s="8">
        <f t="shared" si="0"/>
        <v>0.27769985974754557</v>
      </c>
      <c r="E10" s="9">
        <f t="shared" si="1"/>
        <v>277.69985974754559</v>
      </c>
    </row>
    <row r="11" spans="1:5" x14ac:dyDescent="0.25">
      <c r="A11" s="1" t="s">
        <v>20</v>
      </c>
      <c r="B11" s="1">
        <v>2008</v>
      </c>
      <c r="C11" s="1">
        <v>613</v>
      </c>
      <c r="D11" s="8">
        <f t="shared" si="0"/>
        <v>0.3052788844621514</v>
      </c>
      <c r="E11" s="9">
        <f t="shared" si="1"/>
        <v>305.27888446215138</v>
      </c>
    </row>
    <row r="12" spans="1:5" x14ac:dyDescent="0.25">
      <c r="A12" s="1" t="s">
        <v>21</v>
      </c>
      <c r="B12" s="1">
        <v>758</v>
      </c>
      <c r="C12" s="1">
        <v>190</v>
      </c>
      <c r="D12" s="8">
        <f t="shared" si="0"/>
        <v>0.25065963060686014</v>
      </c>
      <c r="E12" s="9">
        <f t="shared" si="1"/>
        <v>250.65963060686013</v>
      </c>
    </row>
    <row r="13" spans="1:5" x14ac:dyDescent="0.25">
      <c r="A13" s="1" t="s">
        <v>22</v>
      </c>
      <c r="B13" s="1">
        <v>1305</v>
      </c>
      <c r="C13" s="1">
        <v>350</v>
      </c>
      <c r="D13" s="8">
        <f t="shared" si="0"/>
        <v>0.26819923371647508</v>
      </c>
      <c r="E13" s="9">
        <f t="shared" si="1"/>
        <v>268.19923371647508</v>
      </c>
    </row>
    <row r="14" spans="1:5" x14ac:dyDescent="0.25">
      <c r="A14" s="1" t="s">
        <v>23</v>
      </c>
      <c r="B14" s="1">
        <v>10</v>
      </c>
      <c r="C14" s="1">
        <v>2</v>
      </c>
      <c r="D14" s="8">
        <f t="shared" si="0"/>
        <v>0.2</v>
      </c>
      <c r="E14" s="9">
        <f t="shared" si="1"/>
        <v>200</v>
      </c>
    </row>
    <row r="15" spans="1:5" x14ac:dyDescent="0.25">
      <c r="A15" s="1" t="s">
        <v>24</v>
      </c>
      <c r="B15" s="1">
        <v>1430</v>
      </c>
      <c r="C15" s="1">
        <v>440</v>
      </c>
      <c r="D15" s="8">
        <f t="shared" si="0"/>
        <v>0.30769230769230771</v>
      </c>
      <c r="E15" s="9">
        <f t="shared" si="1"/>
        <v>307.69230769230774</v>
      </c>
    </row>
    <row r="16" spans="1:5" x14ac:dyDescent="0.25">
      <c r="A16" s="1" t="s">
        <v>25</v>
      </c>
      <c r="B16" s="1">
        <f>SUM(B2:B15)</f>
        <v>12539</v>
      </c>
      <c r="C16" s="1">
        <f>SUM(C2:C15)</f>
        <v>3636</v>
      </c>
      <c r="D16" s="8">
        <f t="shared" si="0"/>
        <v>0.28997527713533777</v>
      </c>
      <c r="E16" s="9">
        <f t="shared" si="1"/>
        <v>289.97527713533776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F1"/>
    </sheetView>
  </sheetViews>
  <sheetFormatPr baseColWidth="10" defaultRowHeight="15" x14ac:dyDescent="0.25"/>
  <cols>
    <col min="1" max="1" width="22.140625" bestFit="1" customWidth="1"/>
    <col min="2" max="2" width="10" customWidth="1"/>
    <col min="3" max="3" width="12.85546875" bestFit="1" customWidth="1"/>
    <col min="4" max="4" width="11.7109375" bestFit="1" customWidth="1"/>
    <col min="5" max="5" width="12.85546875" bestFit="1" customWidth="1"/>
    <col min="6" max="6" width="18" bestFit="1" customWidth="1"/>
  </cols>
  <sheetData>
    <row r="1" spans="1:6" x14ac:dyDescent="0.25">
      <c r="A1" s="12" t="s">
        <v>44</v>
      </c>
      <c r="B1" s="12"/>
      <c r="C1" s="12"/>
      <c r="D1" s="12"/>
      <c r="E1" s="12"/>
      <c r="F1" s="12"/>
    </row>
    <row r="2" spans="1:6" x14ac:dyDescent="0.25">
      <c r="A2" s="3" t="s">
        <v>10</v>
      </c>
      <c r="B2" s="1" t="s">
        <v>45</v>
      </c>
      <c r="C2" s="1" t="s">
        <v>46</v>
      </c>
      <c r="D2" s="1" t="s">
        <v>47</v>
      </c>
      <c r="E2" s="1" t="s">
        <v>48</v>
      </c>
      <c r="F2" s="1" t="s">
        <v>49</v>
      </c>
    </row>
    <row r="3" spans="1:6" x14ac:dyDescent="0.25">
      <c r="A3" s="1" t="s">
        <v>11</v>
      </c>
      <c r="B3" s="1">
        <v>5</v>
      </c>
      <c r="C3" s="1">
        <v>9</v>
      </c>
      <c r="D3" s="1">
        <v>16</v>
      </c>
      <c r="E3" s="1">
        <v>4</v>
      </c>
      <c r="F3" s="1">
        <v>0</v>
      </c>
    </row>
    <row r="4" spans="1:6" x14ac:dyDescent="0.25">
      <c r="A4" s="1" t="s">
        <v>12</v>
      </c>
      <c r="B4" s="1">
        <v>4</v>
      </c>
      <c r="C4" s="1">
        <v>2</v>
      </c>
      <c r="D4" s="1">
        <v>7</v>
      </c>
      <c r="E4" s="1">
        <v>0</v>
      </c>
      <c r="F4" s="1">
        <v>2</v>
      </c>
    </row>
    <row r="5" spans="1:6" x14ac:dyDescent="0.25">
      <c r="A5" s="1" t="s">
        <v>13</v>
      </c>
      <c r="B5" s="1">
        <v>20</v>
      </c>
      <c r="C5" s="1">
        <v>32</v>
      </c>
      <c r="D5" s="1">
        <v>46</v>
      </c>
      <c r="E5" s="1">
        <v>19</v>
      </c>
      <c r="F5" s="1">
        <v>1</v>
      </c>
    </row>
    <row r="6" spans="1:6" x14ac:dyDescent="0.25">
      <c r="A6" s="1" t="s">
        <v>14</v>
      </c>
      <c r="B6" s="1">
        <v>53</v>
      </c>
      <c r="C6" s="1">
        <v>49</v>
      </c>
      <c r="D6" s="1">
        <v>109</v>
      </c>
      <c r="E6" s="1">
        <v>36</v>
      </c>
      <c r="F6" s="1">
        <v>37</v>
      </c>
    </row>
    <row r="7" spans="1:6" x14ac:dyDescent="0.25">
      <c r="A7" s="1" t="s">
        <v>15</v>
      </c>
      <c r="B7" s="1">
        <v>15</v>
      </c>
      <c r="C7" s="1">
        <v>10</v>
      </c>
      <c r="D7" s="1">
        <v>41</v>
      </c>
      <c r="E7" s="1">
        <v>14</v>
      </c>
      <c r="F7" s="1">
        <v>2</v>
      </c>
    </row>
    <row r="8" spans="1:6" x14ac:dyDescent="0.25">
      <c r="A8" s="1" t="s">
        <v>16</v>
      </c>
      <c r="B8" s="1">
        <v>13</v>
      </c>
      <c r="C8" s="1">
        <v>5</v>
      </c>
      <c r="D8" s="1">
        <v>38</v>
      </c>
      <c r="E8" s="1">
        <v>6</v>
      </c>
      <c r="F8" s="1">
        <v>17</v>
      </c>
    </row>
    <row r="9" spans="1:6" x14ac:dyDescent="0.25">
      <c r="A9" s="1" t="s">
        <v>17</v>
      </c>
      <c r="B9" s="1">
        <v>3</v>
      </c>
      <c r="C9" s="1">
        <v>3</v>
      </c>
      <c r="D9" s="1">
        <v>3</v>
      </c>
      <c r="E9" s="1">
        <v>2</v>
      </c>
      <c r="F9" s="1">
        <v>0</v>
      </c>
    </row>
    <row r="10" spans="1:6" x14ac:dyDescent="0.25">
      <c r="A10" s="1" t="s">
        <v>18</v>
      </c>
      <c r="B10" s="1">
        <v>32</v>
      </c>
      <c r="C10" s="1">
        <v>18</v>
      </c>
      <c r="D10" s="1">
        <v>73</v>
      </c>
      <c r="E10" s="1">
        <v>13</v>
      </c>
      <c r="F10" s="1">
        <v>21</v>
      </c>
    </row>
    <row r="11" spans="1:6" x14ac:dyDescent="0.25">
      <c r="A11" s="1" t="s">
        <v>19</v>
      </c>
      <c r="B11" s="1">
        <v>14</v>
      </c>
      <c r="C11" s="1">
        <v>13</v>
      </c>
      <c r="D11" s="1">
        <v>56</v>
      </c>
      <c r="E11" s="1">
        <v>9</v>
      </c>
      <c r="F11" s="1">
        <v>7</v>
      </c>
    </row>
    <row r="12" spans="1:6" x14ac:dyDescent="0.25">
      <c r="A12" s="1" t="s">
        <v>20</v>
      </c>
      <c r="B12" s="1">
        <v>37</v>
      </c>
      <c r="C12" s="1">
        <v>45</v>
      </c>
      <c r="D12" s="1">
        <v>122</v>
      </c>
      <c r="E12" s="1">
        <v>19</v>
      </c>
      <c r="F12" s="1">
        <v>8</v>
      </c>
    </row>
    <row r="13" spans="1:6" x14ac:dyDescent="0.25">
      <c r="A13" s="1" t="s">
        <v>21</v>
      </c>
      <c r="B13" s="1">
        <v>0</v>
      </c>
      <c r="C13" s="1">
        <v>0</v>
      </c>
      <c r="D13" s="1">
        <v>3</v>
      </c>
      <c r="E13" s="1">
        <v>1</v>
      </c>
      <c r="F13" s="1">
        <v>0</v>
      </c>
    </row>
    <row r="14" spans="1:6" x14ac:dyDescent="0.25">
      <c r="A14" s="1" t="s">
        <v>22</v>
      </c>
      <c r="B14" s="1">
        <v>49</v>
      </c>
      <c r="C14" s="1">
        <v>43</v>
      </c>
      <c r="D14" s="1">
        <v>129</v>
      </c>
      <c r="E14" s="1">
        <v>27</v>
      </c>
      <c r="F14" s="1">
        <v>12</v>
      </c>
    </row>
    <row r="15" spans="1:6" x14ac:dyDescent="0.25">
      <c r="A15" s="1" t="s">
        <v>23</v>
      </c>
      <c r="B15" s="1">
        <v>16</v>
      </c>
      <c r="C15" s="1">
        <v>13</v>
      </c>
      <c r="D15" s="1">
        <v>26</v>
      </c>
      <c r="E15" s="1">
        <v>6</v>
      </c>
      <c r="F15" s="1">
        <v>1</v>
      </c>
    </row>
    <row r="16" spans="1:6" x14ac:dyDescent="0.25">
      <c r="A16" s="1" t="s">
        <v>24</v>
      </c>
      <c r="B16" s="1">
        <v>7</v>
      </c>
      <c r="C16" s="1">
        <v>7</v>
      </c>
      <c r="D16" s="1">
        <v>21</v>
      </c>
      <c r="E16" s="1">
        <v>2</v>
      </c>
      <c r="F16" s="1">
        <v>4</v>
      </c>
    </row>
    <row r="17" spans="1:8" x14ac:dyDescent="0.25">
      <c r="A17" s="4" t="s">
        <v>25</v>
      </c>
      <c r="B17" s="1">
        <f>SUM(B3:B16)</f>
        <v>268</v>
      </c>
      <c r="C17" s="1">
        <f t="shared" ref="C17:F17" si="0">SUM(C3:C16)</f>
        <v>249</v>
      </c>
      <c r="D17" s="1">
        <f t="shared" si="0"/>
        <v>690</v>
      </c>
      <c r="E17" s="1">
        <f t="shared" si="0"/>
        <v>158</v>
      </c>
      <c r="F17" s="1">
        <f t="shared" si="0"/>
        <v>112</v>
      </c>
      <c r="G17">
        <f>SUM(B17:F17)</f>
        <v>1477</v>
      </c>
      <c r="H17" s="6">
        <f>G17/G38</f>
        <v>0.95475113122171951</v>
      </c>
    </row>
    <row r="18" spans="1:8" x14ac:dyDescent="0.25">
      <c r="B18" s="6">
        <f>B17/$G$17</f>
        <v>0.18144888287068381</v>
      </c>
      <c r="C18" s="6">
        <f t="shared" ref="C18:F18" si="1">C17/$G$17</f>
        <v>0.16858496953283683</v>
      </c>
      <c r="D18" s="6">
        <f t="shared" si="1"/>
        <v>0.46716316858496953</v>
      </c>
      <c r="E18" s="6">
        <f t="shared" si="1"/>
        <v>0.1069735951252539</v>
      </c>
      <c r="F18" s="6">
        <f t="shared" si="1"/>
        <v>7.582938388625593E-2</v>
      </c>
    </row>
    <row r="20" spans="1:8" x14ac:dyDescent="0.25">
      <c r="A20" s="12" t="s">
        <v>50</v>
      </c>
      <c r="B20" s="12"/>
      <c r="C20" s="12"/>
      <c r="D20" s="12"/>
      <c r="E20" s="12"/>
      <c r="F20" s="12"/>
    </row>
    <row r="21" spans="1:8" x14ac:dyDescent="0.25">
      <c r="A21" s="3" t="s">
        <v>10</v>
      </c>
      <c r="B21" s="1" t="s">
        <v>45</v>
      </c>
      <c r="C21" s="1" t="s">
        <v>46</v>
      </c>
      <c r="D21" s="1" t="s">
        <v>47</v>
      </c>
      <c r="E21" s="1" t="s">
        <v>48</v>
      </c>
      <c r="F21" s="1" t="s">
        <v>49</v>
      </c>
    </row>
    <row r="22" spans="1:8" x14ac:dyDescent="0.25">
      <c r="A22" s="1" t="s">
        <v>11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8" x14ac:dyDescent="0.25">
      <c r="A23" s="1" t="s">
        <v>12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8" x14ac:dyDescent="0.25">
      <c r="A24" s="1" t="s">
        <v>13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</row>
    <row r="25" spans="1:8" x14ac:dyDescent="0.25">
      <c r="A25" s="1" t="s">
        <v>14</v>
      </c>
      <c r="B25" s="1">
        <v>2</v>
      </c>
      <c r="C25" s="1">
        <v>0</v>
      </c>
      <c r="D25" s="1">
        <v>0</v>
      </c>
      <c r="E25" s="1">
        <v>0</v>
      </c>
      <c r="F25" s="1">
        <v>0</v>
      </c>
    </row>
    <row r="26" spans="1:8" x14ac:dyDescent="0.25">
      <c r="A26" s="1" t="s">
        <v>15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</row>
    <row r="27" spans="1:8" x14ac:dyDescent="0.25">
      <c r="A27" s="1" t="s">
        <v>16</v>
      </c>
      <c r="B27" s="1">
        <v>4</v>
      </c>
      <c r="C27" s="1">
        <v>1</v>
      </c>
      <c r="D27" s="1">
        <v>7</v>
      </c>
      <c r="E27" s="1">
        <v>1</v>
      </c>
      <c r="F27" s="1">
        <v>1</v>
      </c>
    </row>
    <row r="28" spans="1:8" x14ac:dyDescent="0.25">
      <c r="A28" s="1" t="s">
        <v>17</v>
      </c>
      <c r="B28" s="1">
        <v>1</v>
      </c>
      <c r="C28" s="1">
        <v>0</v>
      </c>
      <c r="D28" s="1">
        <v>2</v>
      </c>
      <c r="E28" s="1">
        <v>0</v>
      </c>
      <c r="F28" s="1">
        <v>0</v>
      </c>
    </row>
    <row r="29" spans="1:8" x14ac:dyDescent="0.25">
      <c r="A29" s="1" t="s">
        <v>18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</row>
    <row r="30" spans="1:8" x14ac:dyDescent="0.25">
      <c r="A30" s="1" t="s">
        <v>19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8" x14ac:dyDescent="0.25">
      <c r="A31" s="1" t="s">
        <v>20</v>
      </c>
      <c r="B31" s="1">
        <v>1</v>
      </c>
      <c r="C31" s="1">
        <v>0</v>
      </c>
      <c r="D31" s="1">
        <v>1</v>
      </c>
      <c r="E31" s="1">
        <v>1</v>
      </c>
      <c r="F31" s="1">
        <v>0</v>
      </c>
    </row>
    <row r="32" spans="1:8" x14ac:dyDescent="0.25">
      <c r="A32" s="1" t="s">
        <v>21</v>
      </c>
      <c r="B32" s="1">
        <v>5</v>
      </c>
      <c r="C32" s="1">
        <v>4</v>
      </c>
      <c r="D32" s="1">
        <v>6</v>
      </c>
      <c r="E32" s="1">
        <v>3</v>
      </c>
      <c r="F32" s="1">
        <v>0</v>
      </c>
    </row>
    <row r="33" spans="1:8" x14ac:dyDescent="0.25">
      <c r="A33" s="1" t="s">
        <v>22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</row>
    <row r="34" spans="1:8" x14ac:dyDescent="0.25">
      <c r="A34" s="1" t="s">
        <v>23</v>
      </c>
      <c r="B34" s="1">
        <v>7</v>
      </c>
      <c r="C34" s="1">
        <v>8</v>
      </c>
      <c r="D34" s="1">
        <v>9</v>
      </c>
      <c r="E34" s="1">
        <v>4</v>
      </c>
      <c r="F34" s="1">
        <v>2</v>
      </c>
    </row>
    <row r="35" spans="1:8" x14ac:dyDescent="0.25">
      <c r="A35" s="1" t="s">
        <v>24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</row>
    <row r="36" spans="1:8" x14ac:dyDescent="0.25">
      <c r="A36" s="4" t="s">
        <v>25</v>
      </c>
      <c r="B36" s="1">
        <f>SUM(B22:B35)</f>
        <v>20</v>
      </c>
      <c r="C36" s="1">
        <f t="shared" ref="C36:F36" si="2">SUM(C22:C35)</f>
        <v>13</v>
      </c>
      <c r="D36" s="1">
        <f t="shared" si="2"/>
        <v>25</v>
      </c>
      <c r="E36" s="1">
        <f t="shared" si="2"/>
        <v>9</v>
      </c>
      <c r="F36" s="1">
        <f t="shared" si="2"/>
        <v>3</v>
      </c>
      <c r="G36" s="5">
        <f>SUM(B36:F36)</f>
        <v>70</v>
      </c>
      <c r="H36" s="7">
        <f>G36/G38</f>
        <v>4.5248868778280542E-2</v>
      </c>
    </row>
    <row r="37" spans="1:8" x14ac:dyDescent="0.25">
      <c r="B37" s="6">
        <f>B36/$G$36</f>
        <v>0.2857142857142857</v>
      </c>
      <c r="C37" s="6">
        <f t="shared" ref="C37:F37" si="3">C36/$G$36</f>
        <v>0.18571428571428572</v>
      </c>
      <c r="D37" s="6">
        <f t="shared" si="3"/>
        <v>0.35714285714285715</v>
      </c>
      <c r="E37" s="6">
        <f t="shared" si="3"/>
        <v>0.12857142857142856</v>
      </c>
      <c r="F37" s="6">
        <f t="shared" si="3"/>
        <v>4.2857142857142858E-2</v>
      </c>
    </row>
    <row r="38" spans="1:8" x14ac:dyDescent="0.25">
      <c r="G38">
        <f>G17+G36</f>
        <v>1547</v>
      </c>
    </row>
  </sheetData>
  <mergeCells count="2">
    <mergeCell ref="A1:F1"/>
    <mergeCell ref="A20:F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11" sqref="I11"/>
    </sheetView>
  </sheetViews>
  <sheetFormatPr baseColWidth="10" defaultRowHeight="15" x14ac:dyDescent="0.25"/>
  <sheetData>
    <row r="1" spans="1:4" x14ac:dyDescent="0.25">
      <c r="A1" s="12" t="s">
        <v>51</v>
      </c>
      <c r="B1" s="12"/>
      <c r="C1" s="12"/>
      <c r="D1" s="12"/>
    </row>
    <row r="2" spans="1:4" x14ac:dyDescent="0.25">
      <c r="A2" s="3" t="s">
        <v>10</v>
      </c>
      <c r="B2" s="1" t="s">
        <v>52</v>
      </c>
      <c r="C2" s="1" t="s">
        <v>53</v>
      </c>
      <c r="D2" s="1" t="s">
        <v>54</v>
      </c>
    </row>
    <row r="3" spans="1:4" x14ac:dyDescent="0.25">
      <c r="A3" s="1" t="s">
        <v>11</v>
      </c>
      <c r="B3" s="1">
        <v>5</v>
      </c>
      <c r="C3" s="1">
        <v>8</v>
      </c>
      <c r="D3" s="1">
        <v>0</v>
      </c>
    </row>
    <row r="4" spans="1:4" x14ac:dyDescent="0.25">
      <c r="A4" s="1" t="s">
        <v>12</v>
      </c>
      <c r="B4" s="1">
        <v>4</v>
      </c>
      <c r="C4" s="1">
        <v>8</v>
      </c>
      <c r="D4" s="1">
        <v>0</v>
      </c>
    </row>
    <row r="5" spans="1:4" x14ac:dyDescent="0.25">
      <c r="A5" s="1" t="s">
        <v>13</v>
      </c>
      <c r="B5" s="1">
        <v>20</v>
      </c>
      <c r="C5" s="1">
        <v>20</v>
      </c>
      <c r="D5" s="1">
        <v>13</v>
      </c>
    </row>
    <row r="6" spans="1:4" x14ac:dyDescent="0.25">
      <c r="A6" s="1" t="s">
        <v>14</v>
      </c>
      <c r="B6" s="1">
        <v>13</v>
      </c>
      <c r="C6" s="1">
        <v>26</v>
      </c>
      <c r="D6" s="1">
        <v>12</v>
      </c>
    </row>
    <row r="7" spans="1:4" x14ac:dyDescent="0.25">
      <c r="A7" s="1" t="s">
        <v>15</v>
      </c>
      <c r="B7" s="1">
        <v>5</v>
      </c>
      <c r="C7" s="1">
        <v>3</v>
      </c>
      <c r="D7" s="1">
        <v>3</v>
      </c>
    </row>
    <row r="8" spans="1:4" x14ac:dyDescent="0.25">
      <c r="A8" s="1" t="s">
        <v>16</v>
      </c>
      <c r="B8" s="1">
        <v>6</v>
      </c>
      <c r="C8" s="1">
        <v>3</v>
      </c>
      <c r="D8" s="1">
        <v>1</v>
      </c>
    </row>
    <row r="9" spans="1:4" x14ac:dyDescent="0.25">
      <c r="A9" s="1" t="s">
        <v>17</v>
      </c>
      <c r="B9" s="1">
        <v>7</v>
      </c>
      <c r="C9" s="1">
        <v>3</v>
      </c>
      <c r="D9" s="1">
        <v>2</v>
      </c>
    </row>
    <row r="10" spans="1:4" x14ac:dyDescent="0.25">
      <c r="A10" s="1" t="s">
        <v>18</v>
      </c>
      <c r="B10" s="1">
        <v>6</v>
      </c>
      <c r="C10" s="1">
        <v>2</v>
      </c>
      <c r="D10" s="1">
        <v>0</v>
      </c>
    </row>
    <row r="11" spans="1:4" x14ac:dyDescent="0.25">
      <c r="A11" s="1" t="s">
        <v>19</v>
      </c>
      <c r="B11" s="1">
        <v>3</v>
      </c>
      <c r="C11" s="1">
        <v>7</v>
      </c>
      <c r="D11" s="1">
        <v>2</v>
      </c>
    </row>
    <row r="12" spans="1:4" x14ac:dyDescent="0.25">
      <c r="A12" s="1" t="s">
        <v>20</v>
      </c>
      <c r="B12" s="1">
        <v>17</v>
      </c>
      <c r="C12" s="1">
        <v>14</v>
      </c>
      <c r="D12" s="1">
        <v>0</v>
      </c>
    </row>
    <row r="13" spans="1:4" x14ac:dyDescent="0.25">
      <c r="A13" s="1" t="s">
        <v>21</v>
      </c>
      <c r="B13" s="1">
        <v>4</v>
      </c>
      <c r="C13" s="1">
        <v>0</v>
      </c>
      <c r="D13" s="1">
        <v>0</v>
      </c>
    </row>
    <row r="14" spans="1:4" x14ac:dyDescent="0.25">
      <c r="A14" s="1" t="s">
        <v>22</v>
      </c>
      <c r="B14" s="1">
        <v>3</v>
      </c>
      <c r="C14" s="1">
        <v>4</v>
      </c>
      <c r="D14" s="1">
        <v>2</v>
      </c>
    </row>
    <row r="15" spans="1:4" x14ac:dyDescent="0.25">
      <c r="A15" s="1" t="s">
        <v>23</v>
      </c>
      <c r="B15" s="1">
        <v>16</v>
      </c>
      <c r="C15" s="1">
        <v>12</v>
      </c>
      <c r="D15" s="1">
        <v>6</v>
      </c>
    </row>
    <row r="16" spans="1:4" x14ac:dyDescent="0.25">
      <c r="A16" s="1" t="s">
        <v>24</v>
      </c>
      <c r="B16" s="1">
        <v>11</v>
      </c>
      <c r="C16" s="1">
        <v>5</v>
      </c>
      <c r="D16" s="1">
        <v>1</v>
      </c>
    </row>
    <row r="17" spans="1:6" x14ac:dyDescent="0.25">
      <c r="A17" s="4" t="s">
        <v>25</v>
      </c>
      <c r="B17" s="1">
        <f>SUM(B3:B16)</f>
        <v>120</v>
      </c>
      <c r="C17" s="1">
        <f t="shared" ref="C17:D17" si="0">SUM(C3:C16)</f>
        <v>115</v>
      </c>
      <c r="D17" s="1">
        <f t="shared" si="0"/>
        <v>42</v>
      </c>
      <c r="F17" s="6">
        <f>B17/(Hoja5!D17+Hoja5!D36)</f>
        <v>0.16783216783216784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F17"/>
    </sheetView>
  </sheetViews>
  <sheetFormatPr baseColWidth="10" defaultRowHeight="15" x14ac:dyDescent="0.25"/>
  <cols>
    <col min="1" max="1" width="21.7109375" customWidth="1"/>
    <col min="2" max="2" width="10" customWidth="1"/>
    <col min="3" max="3" width="12.85546875" bestFit="1" customWidth="1"/>
    <col min="4" max="4" width="11.7109375" bestFit="1" customWidth="1"/>
    <col min="5" max="5" width="12.85546875" bestFit="1" customWidth="1"/>
    <col min="6" max="6" width="18" bestFit="1" customWidth="1"/>
  </cols>
  <sheetData>
    <row r="1" spans="1:6" x14ac:dyDescent="0.25">
      <c r="A1" s="12" t="s">
        <v>55</v>
      </c>
      <c r="B1" s="12"/>
      <c r="C1" s="12"/>
      <c r="D1" s="12"/>
      <c r="E1" s="12"/>
      <c r="F1" s="12"/>
    </row>
    <row r="2" spans="1:6" x14ac:dyDescent="0.25">
      <c r="A2" s="3" t="s">
        <v>10</v>
      </c>
      <c r="B2" s="1" t="s">
        <v>57</v>
      </c>
      <c r="C2" s="1" t="s">
        <v>58</v>
      </c>
      <c r="D2" s="1" t="s">
        <v>59</v>
      </c>
      <c r="E2" s="1" t="s">
        <v>60</v>
      </c>
      <c r="F2" s="1" t="s">
        <v>61</v>
      </c>
    </row>
    <row r="3" spans="1:6" x14ac:dyDescent="0.25">
      <c r="A3" s="1" t="s">
        <v>11</v>
      </c>
      <c r="B3" s="1">
        <v>6</v>
      </c>
      <c r="C3" s="1">
        <v>1</v>
      </c>
      <c r="D3" s="1">
        <v>1</v>
      </c>
      <c r="E3" s="1">
        <v>22</v>
      </c>
      <c r="F3" s="1">
        <v>0</v>
      </c>
    </row>
    <row r="4" spans="1:6" x14ac:dyDescent="0.25">
      <c r="A4" s="1" t="s">
        <v>12</v>
      </c>
      <c r="B4" s="1">
        <v>21</v>
      </c>
      <c r="C4" s="1">
        <v>8</v>
      </c>
      <c r="D4" s="1">
        <v>12</v>
      </c>
      <c r="E4" s="1">
        <v>47</v>
      </c>
      <c r="F4" s="1">
        <v>6</v>
      </c>
    </row>
    <row r="5" spans="1:6" x14ac:dyDescent="0.25">
      <c r="A5" s="1" t="s">
        <v>13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6" x14ac:dyDescent="0.25">
      <c r="A6" s="1" t="s">
        <v>14</v>
      </c>
      <c r="B6" s="1">
        <v>87</v>
      </c>
      <c r="C6" s="1">
        <v>151</v>
      </c>
      <c r="D6" s="1">
        <v>36</v>
      </c>
      <c r="E6" s="1">
        <v>141</v>
      </c>
      <c r="F6" s="1">
        <v>15</v>
      </c>
    </row>
    <row r="7" spans="1:6" x14ac:dyDescent="0.25">
      <c r="A7" s="1" t="s">
        <v>15</v>
      </c>
      <c r="B7" s="1">
        <v>25</v>
      </c>
      <c r="C7" s="1">
        <v>17</v>
      </c>
      <c r="D7" s="1">
        <v>14</v>
      </c>
      <c r="E7" s="1">
        <v>63</v>
      </c>
      <c r="F7" s="1">
        <v>5</v>
      </c>
    </row>
    <row r="8" spans="1:6" x14ac:dyDescent="0.25">
      <c r="A8" s="1" t="s">
        <v>16</v>
      </c>
      <c r="B8" s="1">
        <v>62</v>
      </c>
      <c r="C8" s="1">
        <v>24</v>
      </c>
      <c r="D8" s="1">
        <v>14</v>
      </c>
      <c r="E8" s="1">
        <v>167</v>
      </c>
      <c r="F8" s="1">
        <v>13</v>
      </c>
    </row>
    <row r="9" spans="1:6" x14ac:dyDescent="0.25">
      <c r="A9" s="1" t="s">
        <v>17</v>
      </c>
      <c r="B9" s="1">
        <v>64</v>
      </c>
      <c r="C9" s="1">
        <v>49</v>
      </c>
      <c r="D9" s="1">
        <v>47</v>
      </c>
      <c r="E9" s="1">
        <v>307</v>
      </c>
      <c r="F9" s="1">
        <v>16</v>
      </c>
    </row>
    <row r="10" spans="1:6" x14ac:dyDescent="0.25">
      <c r="A10" s="1" t="s">
        <v>18</v>
      </c>
      <c r="B10" s="1">
        <v>87</v>
      </c>
      <c r="C10" s="1">
        <v>44</v>
      </c>
      <c r="D10" s="1">
        <v>39</v>
      </c>
      <c r="E10" s="1">
        <v>233</v>
      </c>
      <c r="F10" s="1">
        <v>5</v>
      </c>
    </row>
    <row r="11" spans="1:6" x14ac:dyDescent="0.25">
      <c r="A11" s="1" t="s">
        <v>19</v>
      </c>
      <c r="B11" s="1">
        <v>89</v>
      </c>
      <c r="C11" s="1">
        <v>22</v>
      </c>
      <c r="D11" s="1">
        <v>16</v>
      </c>
      <c r="E11" s="1">
        <v>221</v>
      </c>
      <c r="F11" s="1">
        <v>15</v>
      </c>
    </row>
    <row r="12" spans="1:6" x14ac:dyDescent="0.25">
      <c r="A12" s="1" t="s">
        <v>20</v>
      </c>
      <c r="B12" s="1">
        <v>85</v>
      </c>
      <c r="C12" s="1">
        <v>75</v>
      </c>
      <c r="D12" s="1">
        <v>40</v>
      </c>
      <c r="E12" s="1">
        <v>242</v>
      </c>
      <c r="F12" s="1">
        <v>25</v>
      </c>
    </row>
    <row r="13" spans="1:6" x14ac:dyDescent="0.25">
      <c r="A13" s="1" t="s">
        <v>21</v>
      </c>
      <c r="B13" s="1">
        <v>42</v>
      </c>
      <c r="C13" s="1">
        <v>65</v>
      </c>
      <c r="D13" s="1">
        <v>45</v>
      </c>
      <c r="E13" s="1">
        <v>178</v>
      </c>
      <c r="F13" s="1">
        <v>12</v>
      </c>
    </row>
    <row r="14" spans="1:6" x14ac:dyDescent="0.25">
      <c r="A14" s="1" t="s">
        <v>22</v>
      </c>
      <c r="B14" s="1">
        <v>9</v>
      </c>
      <c r="C14" s="1">
        <v>9</v>
      </c>
      <c r="D14" s="1">
        <v>5</v>
      </c>
      <c r="E14" s="1">
        <v>74</v>
      </c>
      <c r="F14" s="1">
        <v>3</v>
      </c>
    </row>
    <row r="15" spans="1:6" x14ac:dyDescent="0.25">
      <c r="A15" s="1" t="s">
        <v>23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</row>
    <row r="16" spans="1:6" x14ac:dyDescent="0.25">
      <c r="A16" s="1" t="s">
        <v>24</v>
      </c>
      <c r="B16" s="1">
        <v>38</v>
      </c>
      <c r="C16" s="1">
        <v>22</v>
      </c>
      <c r="D16" s="1">
        <v>16</v>
      </c>
      <c r="E16" s="1">
        <v>110</v>
      </c>
      <c r="F16" s="1">
        <v>11</v>
      </c>
    </row>
    <row r="17" spans="1:8" x14ac:dyDescent="0.25">
      <c r="A17" s="4" t="s">
        <v>25</v>
      </c>
      <c r="B17" s="1">
        <f>SUM(B3:B16)</f>
        <v>615</v>
      </c>
      <c r="C17" s="1">
        <f t="shared" ref="C17:F17" si="0">SUM(C3:C16)</f>
        <v>487</v>
      </c>
      <c r="D17" s="1">
        <f t="shared" si="0"/>
        <v>285</v>
      </c>
      <c r="E17" s="1">
        <f t="shared" si="0"/>
        <v>1805</v>
      </c>
      <c r="F17" s="1">
        <f t="shared" si="0"/>
        <v>126</v>
      </c>
      <c r="G17">
        <f>SUM(B17:F17)</f>
        <v>3318</v>
      </c>
      <c r="H17" s="6">
        <f>G17/G38</f>
        <v>0.85098743267504484</v>
      </c>
    </row>
    <row r="18" spans="1:8" x14ac:dyDescent="0.25">
      <c r="B18" s="6">
        <f>B17/$G$17</f>
        <v>0.18535262206148281</v>
      </c>
      <c r="C18" s="6">
        <f t="shared" ref="C18:F18" si="1">C17/$G$17</f>
        <v>0.14677516576250754</v>
      </c>
      <c r="D18" s="6">
        <f t="shared" si="1"/>
        <v>8.5895117540687155E-2</v>
      </c>
      <c r="E18" s="6">
        <f t="shared" si="1"/>
        <v>0.54400241109101866</v>
      </c>
      <c r="F18" s="6">
        <f t="shared" si="1"/>
        <v>3.7974683544303799E-2</v>
      </c>
    </row>
    <row r="20" spans="1:8" x14ac:dyDescent="0.25">
      <c r="A20" s="12" t="s">
        <v>56</v>
      </c>
      <c r="B20" s="12"/>
      <c r="C20" s="12"/>
      <c r="D20" s="12"/>
      <c r="E20" s="12"/>
      <c r="F20" s="12"/>
    </row>
    <row r="21" spans="1:8" x14ac:dyDescent="0.25">
      <c r="A21" s="3" t="s">
        <v>10</v>
      </c>
      <c r="B21" s="1" t="s">
        <v>57</v>
      </c>
      <c r="C21" s="1" t="s">
        <v>58</v>
      </c>
      <c r="D21" s="1" t="s">
        <v>59</v>
      </c>
      <c r="E21" s="1" t="s">
        <v>60</v>
      </c>
      <c r="F21" s="1" t="s">
        <v>61</v>
      </c>
    </row>
    <row r="22" spans="1:8" x14ac:dyDescent="0.25">
      <c r="A22" s="1" t="s">
        <v>11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8" x14ac:dyDescent="0.25">
      <c r="A23" s="1" t="s">
        <v>12</v>
      </c>
      <c r="B23" s="1">
        <v>2</v>
      </c>
      <c r="C23" s="1">
        <v>5</v>
      </c>
      <c r="D23" s="1">
        <v>0</v>
      </c>
      <c r="E23" s="1">
        <v>11</v>
      </c>
      <c r="F23" s="1">
        <v>2</v>
      </c>
    </row>
    <row r="24" spans="1:8" x14ac:dyDescent="0.25">
      <c r="A24" s="1" t="s">
        <v>13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</row>
    <row r="25" spans="1:8" x14ac:dyDescent="0.25">
      <c r="A25" s="1" t="s">
        <v>14</v>
      </c>
      <c r="B25" s="1">
        <v>4</v>
      </c>
      <c r="C25" s="1">
        <v>2</v>
      </c>
      <c r="D25" s="1">
        <v>2</v>
      </c>
      <c r="E25" s="1">
        <v>20</v>
      </c>
      <c r="F25" s="1">
        <v>1</v>
      </c>
    </row>
    <row r="26" spans="1:8" x14ac:dyDescent="0.25">
      <c r="A26" s="1" t="s">
        <v>15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</row>
    <row r="27" spans="1:8" x14ac:dyDescent="0.25">
      <c r="A27" s="1" t="s">
        <v>16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</row>
    <row r="28" spans="1:8" x14ac:dyDescent="0.25">
      <c r="A28" s="1" t="s">
        <v>17</v>
      </c>
      <c r="B28" s="1">
        <v>19</v>
      </c>
      <c r="C28" s="1">
        <v>7</v>
      </c>
      <c r="D28" s="1">
        <v>9</v>
      </c>
      <c r="E28" s="1">
        <v>30</v>
      </c>
      <c r="F28" s="1">
        <v>1</v>
      </c>
    </row>
    <row r="29" spans="1:8" x14ac:dyDescent="0.25">
      <c r="A29" s="1" t="s">
        <v>18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</row>
    <row r="30" spans="1:8" x14ac:dyDescent="0.25">
      <c r="A30" s="1" t="s">
        <v>19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8" x14ac:dyDescent="0.25">
      <c r="A31" s="1" t="s">
        <v>20</v>
      </c>
      <c r="B31" s="1">
        <v>10</v>
      </c>
      <c r="C31" s="1">
        <v>6</v>
      </c>
      <c r="D31" s="1">
        <v>0</v>
      </c>
      <c r="E31" s="1">
        <v>12</v>
      </c>
      <c r="F31" s="1">
        <v>2</v>
      </c>
    </row>
    <row r="32" spans="1:8" x14ac:dyDescent="0.25">
      <c r="A32" s="1" t="s">
        <v>21</v>
      </c>
      <c r="B32" s="1">
        <v>64</v>
      </c>
      <c r="C32" s="1">
        <v>37</v>
      </c>
      <c r="D32" s="1">
        <v>30</v>
      </c>
      <c r="E32" s="1">
        <v>210</v>
      </c>
      <c r="F32" s="1">
        <v>20</v>
      </c>
    </row>
    <row r="33" spans="1:8" x14ac:dyDescent="0.25">
      <c r="A33" s="1" t="s">
        <v>22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</row>
    <row r="34" spans="1:8" x14ac:dyDescent="0.25">
      <c r="A34" s="1" t="s">
        <v>23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</row>
    <row r="35" spans="1:8" x14ac:dyDescent="0.25">
      <c r="A35" s="1" t="s">
        <v>24</v>
      </c>
      <c r="B35" s="1">
        <v>14</v>
      </c>
      <c r="C35" s="1">
        <v>13</v>
      </c>
      <c r="D35" s="1">
        <v>5</v>
      </c>
      <c r="E35" s="1">
        <v>40</v>
      </c>
      <c r="F35" s="1">
        <v>3</v>
      </c>
    </row>
    <row r="36" spans="1:8" x14ac:dyDescent="0.25">
      <c r="A36" s="4" t="s">
        <v>25</v>
      </c>
      <c r="B36" s="1">
        <f>SUM(B22:B35)</f>
        <v>113</v>
      </c>
      <c r="C36" s="1">
        <f t="shared" ref="C36:F36" si="2">SUM(C22:C35)</f>
        <v>70</v>
      </c>
      <c r="D36" s="1">
        <f t="shared" si="2"/>
        <v>46</v>
      </c>
      <c r="E36" s="1">
        <f t="shared" si="2"/>
        <v>323</v>
      </c>
      <c r="F36" s="1">
        <f t="shared" si="2"/>
        <v>29</v>
      </c>
      <c r="G36" s="5">
        <f>SUM(B36:F36)</f>
        <v>581</v>
      </c>
      <c r="H36" s="7">
        <f>G36/G38</f>
        <v>0.1490125673249551</v>
      </c>
    </row>
    <row r="37" spans="1:8" x14ac:dyDescent="0.25">
      <c r="B37" s="6">
        <f>B36/$G$36</f>
        <v>0.1944922547332186</v>
      </c>
      <c r="C37" s="6">
        <f t="shared" ref="C37:F37" si="3">C36/$G$36</f>
        <v>0.12048192771084337</v>
      </c>
      <c r="D37" s="6">
        <f t="shared" si="3"/>
        <v>7.9173838209982791E-2</v>
      </c>
      <c r="E37" s="6">
        <f t="shared" si="3"/>
        <v>0.55593803786574869</v>
      </c>
      <c r="F37" s="6">
        <f t="shared" si="3"/>
        <v>4.9913941480206538E-2</v>
      </c>
    </row>
    <row r="38" spans="1:8" x14ac:dyDescent="0.25">
      <c r="G38">
        <f>G17+G36</f>
        <v>3899</v>
      </c>
    </row>
  </sheetData>
  <mergeCells count="2">
    <mergeCell ref="A1:F1"/>
    <mergeCell ref="A20:F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7"/>
    </sheetView>
  </sheetViews>
  <sheetFormatPr baseColWidth="10" defaultRowHeight="15" x14ac:dyDescent="0.25"/>
  <cols>
    <col min="1" max="1" width="28.7109375" customWidth="1"/>
    <col min="2" max="2" width="32.5703125" bestFit="1" customWidth="1"/>
    <col min="3" max="3" width="22.85546875" customWidth="1"/>
  </cols>
  <sheetData>
    <row r="1" spans="1:3" x14ac:dyDescent="0.25">
      <c r="A1" s="12" t="s">
        <v>62</v>
      </c>
      <c r="B1" s="12"/>
      <c r="C1" s="12"/>
    </row>
    <row r="2" spans="1:3" x14ac:dyDescent="0.25">
      <c r="A2" s="3" t="s">
        <v>10</v>
      </c>
      <c r="B2" s="1" t="s">
        <v>63</v>
      </c>
      <c r="C2" s="1" t="s">
        <v>64</v>
      </c>
    </row>
    <row r="3" spans="1:3" x14ac:dyDescent="0.25">
      <c r="A3" s="1" t="s">
        <v>11</v>
      </c>
      <c r="B3" s="1">
        <v>3</v>
      </c>
      <c r="C3" s="2">
        <v>0</v>
      </c>
    </row>
    <row r="4" spans="1:3" x14ac:dyDescent="0.25">
      <c r="A4" s="1" t="s">
        <v>12</v>
      </c>
      <c r="B4" s="1">
        <v>34</v>
      </c>
      <c r="C4" s="2">
        <v>1.85</v>
      </c>
    </row>
    <row r="5" spans="1:3" x14ac:dyDescent="0.25">
      <c r="A5" s="1" t="s">
        <v>13</v>
      </c>
      <c r="B5" s="1">
        <v>0</v>
      </c>
      <c r="C5" s="2">
        <v>0</v>
      </c>
    </row>
    <row r="6" spans="1:3" x14ac:dyDescent="0.25">
      <c r="A6" s="1" t="s">
        <v>14</v>
      </c>
      <c r="B6" s="1">
        <v>107</v>
      </c>
      <c r="C6" s="2">
        <v>2.4428570000000001</v>
      </c>
    </row>
    <row r="7" spans="1:3" x14ac:dyDescent="0.25">
      <c r="A7" s="1" t="s">
        <v>15</v>
      </c>
      <c r="B7" s="1">
        <v>36</v>
      </c>
      <c r="C7" s="2">
        <v>1.8</v>
      </c>
    </row>
    <row r="8" spans="1:3" x14ac:dyDescent="0.25">
      <c r="A8" s="1" t="s">
        <v>16</v>
      </c>
      <c r="B8" s="1">
        <v>59</v>
      </c>
      <c r="C8" s="2">
        <v>1.8</v>
      </c>
    </row>
    <row r="9" spans="1:3" x14ac:dyDescent="0.25">
      <c r="A9" s="1" t="s">
        <v>17</v>
      </c>
      <c r="B9" s="1">
        <v>168</v>
      </c>
      <c r="C9" s="2">
        <v>1.6407689999999999</v>
      </c>
    </row>
    <row r="10" spans="1:3" x14ac:dyDescent="0.25">
      <c r="A10" s="1" t="s">
        <v>18</v>
      </c>
      <c r="B10" s="1">
        <v>152</v>
      </c>
      <c r="C10" s="2">
        <v>1.89</v>
      </c>
    </row>
    <row r="11" spans="1:3" x14ac:dyDescent="0.25">
      <c r="A11" s="1" t="s">
        <v>19</v>
      </c>
      <c r="B11" s="1">
        <v>112</v>
      </c>
      <c r="C11" s="2">
        <v>1.928571</v>
      </c>
    </row>
    <row r="12" spans="1:3" x14ac:dyDescent="0.25">
      <c r="A12" s="1" t="s">
        <v>20</v>
      </c>
      <c r="B12" s="1">
        <v>162</v>
      </c>
      <c r="C12" s="2">
        <v>2.1934779999999998</v>
      </c>
    </row>
    <row r="13" spans="1:3" x14ac:dyDescent="0.25">
      <c r="A13" s="1" t="s">
        <v>21</v>
      </c>
      <c r="B13" s="1">
        <v>332</v>
      </c>
      <c r="C13" s="2">
        <v>1.8</v>
      </c>
    </row>
    <row r="14" spans="1:3" x14ac:dyDescent="0.25">
      <c r="A14" s="1" t="s">
        <v>22</v>
      </c>
      <c r="B14" s="1">
        <v>37</v>
      </c>
      <c r="C14" s="2">
        <v>1.575</v>
      </c>
    </row>
    <row r="15" spans="1:3" x14ac:dyDescent="0.25">
      <c r="A15" s="1" t="s">
        <v>23</v>
      </c>
      <c r="B15" s="1">
        <v>0</v>
      </c>
      <c r="C15" s="2">
        <v>0</v>
      </c>
    </row>
    <row r="16" spans="1:3" x14ac:dyDescent="0.25">
      <c r="A16" s="1" t="s">
        <v>24</v>
      </c>
      <c r="B16" s="1">
        <v>77</v>
      </c>
      <c r="C16" s="2">
        <v>2.3255560000000002</v>
      </c>
    </row>
    <row r="17" spans="1:3" x14ac:dyDescent="0.25">
      <c r="A17" s="4" t="s">
        <v>25</v>
      </c>
      <c r="B17" s="1">
        <f>SUM(B3:B16)</f>
        <v>1279</v>
      </c>
      <c r="C17" s="2">
        <f>AVERAGE(C3:C16)</f>
        <v>1.5175879285714284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7"/>
    </sheetView>
  </sheetViews>
  <sheetFormatPr baseColWidth="10" defaultRowHeight="15" x14ac:dyDescent="0.25"/>
  <cols>
    <col min="1" max="1" width="22.140625" bestFit="1" customWidth="1"/>
    <col min="2" max="2" width="32.5703125" bestFit="1" customWidth="1"/>
  </cols>
  <sheetData>
    <row r="1" spans="1:2" x14ac:dyDescent="0.25">
      <c r="A1" s="12" t="s">
        <v>65</v>
      </c>
      <c r="B1" s="12"/>
    </row>
    <row r="2" spans="1:2" x14ac:dyDescent="0.25">
      <c r="A2" s="3" t="s">
        <v>10</v>
      </c>
      <c r="B2" s="1" t="s">
        <v>66</v>
      </c>
    </row>
    <row r="3" spans="1:2" x14ac:dyDescent="0.25">
      <c r="A3" s="1" t="s">
        <v>11</v>
      </c>
      <c r="B3" s="1">
        <v>9</v>
      </c>
    </row>
    <row r="4" spans="1:2" x14ac:dyDescent="0.25">
      <c r="A4" s="1" t="s">
        <v>12</v>
      </c>
      <c r="B4" s="1">
        <v>0</v>
      </c>
    </row>
    <row r="5" spans="1:2" x14ac:dyDescent="0.25">
      <c r="A5" s="1" t="s">
        <v>13</v>
      </c>
      <c r="B5" s="1">
        <v>156</v>
      </c>
    </row>
    <row r="6" spans="1:2" x14ac:dyDescent="0.25">
      <c r="A6" s="1" t="s">
        <v>14</v>
      </c>
      <c r="B6" s="1">
        <v>6</v>
      </c>
    </row>
    <row r="7" spans="1:2" x14ac:dyDescent="0.25">
      <c r="A7" s="1" t="s">
        <v>15</v>
      </c>
      <c r="B7" s="1">
        <v>20</v>
      </c>
    </row>
    <row r="8" spans="1:2" x14ac:dyDescent="0.25">
      <c r="A8" s="1" t="s">
        <v>16</v>
      </c>
      <c r="B8" s="1">
        <v>40</v>
      </c>
    </row>
    <row r="9" spans="1:2" x14ac:dyDescent="0.25">
      <c r="A9" s="1" t="s">
        <v>17</v>
      </c>
      <c r="B9" s="1">
        <v>0</v>
      </c>
    </row>
    <row r="10" spans="1:2" x14ac:dyDescent="0.25">
      <c r="A10" s="1" t="s">
        <v>18</v>
      </c>
      <c r="B10" s="1">
        <v>12</v>
      </c>
    </row>
    <row r="11" spans="1:2" x14ac:dyDescent="0.25">
      <c r="A11" s="1" t="s">
        <v>19</v>
      </c>
      <c r="B11" s="1">
        <v>0</v>
      </c>
    </row>
    <row r="12" spans="1:2" x14ac:dyDescent="0.25">
      <c r="A12" s="1" t="s">
        <v>20</v>
      </c>
      <c r="B12" s="1">
        <v>0</v>
      </c>
    </row>
    <row r="13" spans="1:2" x14ac:dyDescent="0.25">
      <c r="A13" s="1" t="s">
        <v>21</v>
      </c>
      <c r="B13" s="1">
        <v>0</v>
      </c>
    </row>
    <row r="14" spans="1:2" x14ac:dyDescent="0.25">
      <c r="A14" s="1" t="s">
        <v>22</v>
      </c>
      <c r="B14" s="1">
        <v>0</v>
      </c>
    </row>
    <row r="15" spans="1:2" x14ac:dyDescent="0.25">
      <c r="A15" s="1" t="s">
        <v>23</v>
      </c>
      <c r="B15" s="1">
        <v>138</v>
      </c>
    </row>
    <row r="16" spans="1:2" x14ac:dyDescent="0.25">
      <c r="A16" s="1" t="s">
        <v>24</v>
      </c>
      <c r="B16" s="1">
        <v>0</v>
      </c>
    </row>
    <row r="17" spans="1:2" x14ac:dyDescent="0.25">
      <c r="A17" s="4" t="s">
        <v>25</v>
      </c>
      <c r="B17" s="1">
        <f>SUM(B3:B16)</f>
        <v>381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Hoja1</vt:lpstr>
      <vt:lpstr>Hoja3</vt:lpstr>
      <vt:lpstr>Hoja2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Cesar</cp:lastModifiedBy>
  <dcterms:created xsi:type="dcterms:W3CDTF">2015-08-18T22:47:26Z</dcterms:created>
  <dcterms:modified xsi:type="dcterms:W3CDTF">2015-09-14T17:59:51Z</dcterms:modified>
</cp:coreProperties>
</file>